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3.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defaultThemeVersion="124226"/>
  <mc:AlternateContent xmlns:mc="http://schemas.openxmlformats.org/markup-compatibility/2006">
    <mc:Choice Requires="x15">
      <x15ac:absPath xmlns:x15ac="http://schemas.microsoft.com/office/spreadsheetml/2010/11/ac" url="Z:\bc\QS\public\Q Geschäftssystem\... BCG-BCF\Forms K\BCF-LES-100 Lieferantenfragebogen englisch\Version 05 (n.n.vö)\"/>
    </mc:Choice>
  </mc:AlternateContent>
  <xr:revisionPtr revIDLastSave="0" documentId="13_ncr:1_{F320278E-B189-422F-A55D-9B5116D971FA}" xr6:coauthVersionLast="47" xr6:coauthVersionMax="47" xr10:uidLastSave="{00000000-0000-0000-0000-000000000000}"/>
  <workbookProtection workbookAlgorithmName="SHA-512" workbookHashValue="BPzPNy8ZVb4/E/YE/0JxE0/OYlTdgJajTaJKtOF+SeZ6SbhT7XcfC423ETNqbxoP2RhbjyHdF/Umvyeeb3/wqg==" workbookSaltValue="LAhHIQqohK1UvlM73gcKWg==" workbookSpinCount="100000" lockStructure="1"/>
  <bookViews>
    <workbookView xWindow="-28920" yWindow="-6240" windowWidth="29040" windowHeight="15720" firstSheet="1" activeTab="1" xr2:uid="{00000000-000D-0000-FFFF-FFFF00000000}"/>
  </bookViews>
  <sheets>
    <sheet name="Auswertung" sheetId="2" state="hidden" r:id="rId1"/>
    <sheet name="Supplier questionnaire" sheetId="1" r:id="rId2"/>
    <sheet name="Risikobetrachtung" sheetId="5" state="hidden" r:id="rId3"/>
    <sheet name="Hilfstabelle" sheetId="4" state="hidden" r:id="rId4"/>
    <sheet name="PID" sheetId="6" state="hidden" r:id="rId5"/>
  </sheets>
  <definedNames>
    <definedName name="Auswirkung" localSheetId="2">#REF!</definedName>
    <definedName name="Auswirkung">#REF!</definedName>
    <definedName name="Bereich1">'Supplier questionnaire'!$Z$59</definedName>
    <definedName name="Bereich2">'Supplier questionnaire'!$Z$62</definedName>
    <definedName name="Bereich3">'Supplier questionnaire'!$Z$64</definedName>
    <definedName name="BlockA">'Supplier questionnaire'!$Z$70</definedName>
    <definedName name="BlockB">'Supplier questionnaire'!$Z$87</definedName>
    <definedName name="BlockC">'Supplier questionnaire'!$Z$113</definedName>
    <definedName name="_xlnm.Print_Area" localSheetId="1">'Supplier questionnaire'!$B$1:$AA$208</definedName>
    <definedName name="_xlnm.Print_Titles" localSheetId="1">'Supplier questionnaire'!$1:$4</definedName>
    <definedName name="Kontrollkästchen10" localSheetId="1">'Supplier questionnaire'!$G$22</definedName>
    <definedName name="Kontrollkästchen11" localSheetId="1">'Supplier questionnaire'!$H$22</definedName>
    <definedName name="Kontrollkästchen6" localSheetId="1">'Supplier questionnaire'!$G$19</definedName>
    <definedName name="Kontrollkästchen7" localSheetId="1">'Supplier questionnaire'!$K$19</definedName>
    <definedName name="Kontrollkästchen8" localSheetId="1">'Supplier questionnaire'!$G$20</definedName>
    <definedName name="Kontrollkästchen9" localSheetId="1">'Supplier questionnaire'!#REF!</definedName>
    <definedName name="Punkte">'Supplier questionnaire'!$Z$70</definedName>
    <definedName name="Teile" localSheetId="2">Tabelle1[Teile:]</definedName>
    <definedName name="Teile">Tabelle1[Teile:]</definedName>
    <definedName name="Text1" localSheetId="1">'Supplier questionnaire'!$C$12</definedName>
    <definedName name="Text2" localSheetId="1">'Supplier questionnaire'!$D$37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18" i="1" l="1"/>
  <c r="Z82" i="1"/>
  <c r="B38" i="5" l="1"/>
  <c r="P28" i="5" l="1"/>
  <c r="P27" i="5"/>
  <c r="P26" i="5"/>
  <c r="P25" i="5"/>
  <c r="B6" i="5"/>
  <c r="Q24" i="5" l="1"/>
  <c r="B5" i="2" l="1"/>
  <c r="Z114" i="1" l="1"/>
  <c r="Z134" i="1" l="1"/>
  <c r="Z132" i="1"/>
  <c r="Z130" i="1"/>
  <c r="Z128" i="1"/>
  <c r="Z127" i="1"/>
  <c r="Z126" i="1"/>
  <c r="Z125" i="1"/>
  <c r="Z124" i="1"/>
  <c r="Z122" i="1"/>
  <c r="Z120" i="1"/>
  <c r="Z117" i="1"/>
  <c r="Z115" i="1"/>
  <c r="Z93" i="1"/>
  <c r="Z91" i="1"/>
  <c r="Z89" i="1"/>
  <c r="Z88" i="1"/>
  <c r="Z80" i="1"/>
  <c r="Z79" i="1"/>
  <c r="Z78" i="1"/>
  <c r="Z77" i="1"/>
  <c r="Z76" i="1"/>
  <c r="Z72" i="1"/>
  <c r="Z73" i="1"/>
  <c r="Z74" i="1"/>
  <c r="Z71" i="1"/>
  <c r="Z70" i="1" l="1"/>
  <c r="X10" i="1"/>
  <c r="X8" i="1"/>
  <c r="Z113" i="1"/>
  <c r="X9" i="1"/>
  <c r="C16" i="2"/>
  <c r="Z59" i="1"/>
  <c r="Z62" i="1" l="1"/>
  <c r="C14" i="2"/>
  <c r="C22" i="2"/>
  <c r="C20" i="2"/>
  <c r="Z87" i="1"/>
  <c r="Z65" i="1" l="1"/>
  <c r="C15" i="2"/>
  <c r="C17" i="2" s="1"/>
  <c r="Z58" i="1"/>
  <c r="C21" i="2"/>
  <c r="C23" i="2" s="1"/>
  <c r="D70" i="1" l="1"/>
  <c r="D87" i="1"/>
  <c r="D113" i="1"/>
  <c r="V5" i="1"/>
  <c r="C26" i="2"/>
  <c r="F6" i="2" s="1"/>
  <c r="P11" i="5" l="1"/>
  <c r="E7" i="4" l="1"/>
  <c r="F43" i="5" l="1"/>
  <c r="F44" i="5"/>
  <c r="F45" i="5"/>
  <c r="G43" i="5"/>
  <c r="G44" i="5"/>
  <c r="G45" i="5"/>
  <c r="I44" i="5"/>
  <c r="H43" i="5"/>
  <c r="H44" i="5"/>
  <c r="H45" i="5"/>
  <c r="I43" i="5"/>
  <c r="I45" i="5"/>
  <c r="N45" i="5" l="1"/>
  <c r="N43" i="5"/>
  <c r="N44" i="5"/>
</calcChain>
</file>

<file path=xl/sharedStrings.xml><?xml version="1.0" encoding="utf-8"?>
<sst xmlns="http://schemas.openxmlformats.org/spreadsheetml/2006/main" count="387" uniqueCount="262">
  <si>
    <t>     </t>
  </si>
  <si>
    <t>E-Mail</t>
  </si>
  <si>
    <t>Website</t>
  </si>
  <si>
    <t>Portfolio</t>
  </si>
  <si>
    <t>SOF-Software</t>
  </si>
  <si>
    <t>TRA-Travel</t>
  </si>
  <si>
    <t>Teil II</t>
  </si>
  <si>
    <t>(1)</t>
  </si>
  <si>
    <t>(2)</t>
  </si>
  <si>
    <t>Block A</t>
  </si>
  <si>
    <t>Block B</t>
  </si>
  <si>
    <t>Block C</t>
  </si>
  <si>
    <t xml:space="preserve"> </t>
  </si>
  <si>
    <t>Datum</t>
  </si>
  <si>
    <t>Punkte</t>
  </si>
  <si>
    <t>nein:</t>
  </si>
  <si>
    <t>EN 9100</t>
  </si>
  <si>
    <t>AQAP</t>
  </si>
  <si>
    <t>IATF</t>
  </si>
  <si>
    <t>ISO 9001</t>
  </si>
  <si>
    <t>Pri Nadcap</t>
  </si>
  <si>
    <t>ja:</t>
  </si>
  <si>
    <t>kein Zertifikat</t>
  </si>
  <si>
    <t>Legende:</t>
  </si>
  <si>
    <t>Ergebnisse</t>
  </si>
  <si>
    <t>Zertifikate, Qualitätssicherung</t>
  </si>
  <si>
    <t>(3)</t>
  </si>
  <si>
    <t>Ergebnis:</t>
  </si>
  <si>
    <t>Gesamt:</t>
  </si>
  <si>
    <t>EUR (Euro)</t>
  </si>
  <si>
    <t>OEM</t>
  </si>
  <si>
    <t>IATF 16949</t>
  </si>
  <si>
    <t>DIN EN ISO 9001</t>
  </si>
  <si>
    <t>Sonstige</t>
  </si>
  <si>
    <t>IT</t>
  </si>
  <si>
    <t>Block A:</t>
  </si>
  <si>
    <t>Block B:</t>
  </si>
  <si>
    <t>Block C:</t>
  </si>
  <si>
    <t>Anzahl Fragen</t>
  </si>
  <si>
    <t>Über-
prüfen:</t>
  </si>
  <si>
    <t>Seite 1 von 4</t>
  </si>
  <si>
    <t>Seite 2 von 4</t>
  </si>
  <si>
    <t>Seite 3 von 4</t>
  </si>
  <si>
    <t>Seite 4 von 4</t>
  </si>
  <si>
    <t>Single Source</t>
  </si>
  <si>
    <t>Lieferant vorgegeben</t>
  </si>
  <si>
    <t>Zutrittsrechte werden nicht gewährt</t>
  </si>
  <si>
    <t>Risikoeinstufung aus Lieferantenfragebogen</t>
  </si>
  <si>
    <t>Geplante Verwendung des Produktes (Projekt):</t>
  </si>
  <si>
    <t>Risikobewertung Lieferantenzulassung</t>
  </si>
  <si>
    <t>Teile:</t>
  </si>
  <si>
    <t>Level - Auswirkung:</t>
  </si>
  <si>
    <r>
      <t xml:space="preserve">Begründung: </t>
    </r>
    <r>
      <rPr>
        <b/>
        <sz val="12"/>
        <color theme="1"/>
        <rFont val="Arial"/>
        <family val="2"/>
      </rPr>
      <t>     </t>
    </r>
  </si>
  <si>
    <t>Teilnehmer</t>
  </si>
  <si>
    <t>Verantwortlich:</t>
  </si>
  <si>
    <t>ja</t>
  </si>
  <si>
    <t>Bemerkung</t>
  </si>
  <si>
    <t>AQAP Forderungen wurden nicht weitergereicht</t>
  </si>
  <si>
    <t xml:space="preserve">nein  </t>
  </si>
  <si>
    <t xml:space="preserve">Datum nächste Überprüfung: </t>
  </si>
  <si>
    <t>Zu ergreifende Maßnahmen/bereits eingeleitete Aktionen:</t>
  </si>
  <si>
    <t>Risikostufe</t>
  </si>
  <si>
    <t xml:space="preserve">  19 - 29 Punkte</t>
  </si>
  <si>
    <t xml:space="preserve">    9 - 18 Punkte</t>
  </si>
  <si>
    <t xml:space="preserve"> -29 -  8 Punkte</t>
  </si>
  <si>
    <t>Einstufung der Auswirkung des Ausfalls des zu beschaffenden Produktes</t>
  </si>
  <si>
    <t xml:space="preserve"> Pri Nadcap</t>
  </si>
  <si>
    <t>Risikomanagement  ja         nein       - mit Begründnung</t>
  </si>
  <si>
    <t>AQAP Forderungen werden nicht akzeptiert</t>
  </si>
  <si>
    <t>Auswirkung</t>
  </si>
  <si>
    <t>LES-Level</t>
  </si>
  <si>
    <t>Risiko-Level</t>
  </si>
  <si>
    <t>A</t>
  </si>
  <si>
    <t>B</t>
  </si>
  <si>
    <t>C</t>
  </si>
  <si>
    <t>PID</t>
  </si>
  <si>
    <t>Matrix Gesamtrisiko</t>
  </si>
  <si>
    <t>grün (gering)</t>
  </si>
  <si>
    <t>Keine Maßnahmen erforderlich</t>
  </si>
  <si>
    <t>gelb (mittel)</t>
  </si>
  <si>
    <t>Maßnahmen erforderlich</t>
  </si>
  <si>
    <t>rot (hoch)</t>
  </si>
  <si>
    <t>rot</t>
  </si>
  <si>
    <t>4C</t>
  </si>
  <si>
    <t>2C</t>
  </si>
  <si>
    <t>3C</t>
  </si>
  <si>
    <t>4B</t>
  </si>
  <si>
    <t>gelb</t>
  </si>
  <si>
    <t>1C</t>
  </si>
  <si>
    <t>2B</t>
  </si>
  <si>
    <t>3B</t>
  </si>
  <si>
    <t>4A</t>
  </si>
  <si>
    <t>grün</t>
  </si>
  <si>
    <t>1A</t>
  </si>
  <si>
    <t>1B</t>
  </si>
  <si>
    <t>2A</t>
  </si>
  <si>
    <t>3A</t>
  </si>
  <si>
    <t>Tabelle für das automatische Ausfüllen der Matrix</t>
  </si>
  <si>
    <t>Ergebnis</t>
  </si>
  <si>
    <t>Die Einstufung des Gesamtrisikos ergibt sich aus dem Schnittpunkt von LES-Level und der Auswirkung.</t>
  </si>
  <si>
    <t>Auslöser</t>
  </si>
  <si>
    <t xml:space="preserve">GQAR ist zu informieren: </t>
  </si>
  <si>
    <t>Instruction of completion:
Please answer all questions.
When an answer in Part II is "yes", please attach a short description of your internal procedure if you are not certified with (1) or (2).
If you cannot answer a question, please indicate the reasons on the last page (no line limit) or use an additional sheet.</t>
  </si>
  <si>
    <t>Part I</t>
  </si>
  <si>
    <t>General Data</t>
  </si>
  <si>
    <t>Company Name</t>
  </si>
  <si>
    <t>Address</t>
  </si>
  <si>
    <t>Phone No.</t>
  </si>
  <si>
    <t>VAD-ID</t>
  </si>
  <si>
    <t>D&amp;B D-U-N-S® No.</t>
  </si>
  <si>
    <t>Branch of Trade</t>
  </si>
  <si>
    <t>Other</t>
  </si>
  <si>
    <t>ATE-Mechanic A-Parts</t>
  </si>
  <si>
    <t>BTE-Mechanic B-Parts</t>
  </si>
  <si>
    <t>CHE-Chemistry</t>
  </si>
  <si>
    <t>CTE-Mechanic C-Parts</t>
  </si>
  <si>
    <t>DIE-Service Provider</t>
  </si>
  <si>
    <t>DIN-DIN-/Standard Part</t>
  </si>
  <si>
    <t>EKO-Electronical Components</t>
  </si>
  <si>
    <t>ELE-Electronical Assembly</t>
  </si>
  <si>
    <t>ENE-Power Engineering</t>
  </si>
  <si>
    <t>GAL-Electroplating</t>
  </si>
  <si>
    <t>GUS-Cast Parts</t>
  </si>
  <si>
    <t>HAL-Semi-finished Product</t>
  </si>
  <si>
    <t>HBE-Operating Supplies</t>
  </si>
  <si>
    <t>ITE-Information - Technology</t>
  </si>
  <si>
    <t>MET-Metal Processing</t>
  </si>
  <si>
    <t>OPT-Optic</t>
  </si>
  <si>
    <t>SPE-Explosive Material</t>
  </si>
  <si>
    <t>SYS-System Haus</t>
  </si>
  <si>
    <t>VER-Packaging</t>
  </si>
  <si>
    <t>ZUE-Detonating Devices</t>
  </si>
  <si>
    <t>Please choose...</t>
  </si>
  <si>
    <t>Invoicing Party</t>
  </si>
  <si>
    <t>see Address</t>
  </si>
  <si>
    <t xml:space="preserve"> other → see Attachment (please attach)</t>
  </si>
  <si>
    <t>Order Currency</t>
  </si>
  <si>
    <t>Terms of Payment</t>
  </si>
  <si>
    <t>Delivery</t>
  </si>
  <si>
    <t>DAP Delivery Address (Incoterms ® 2010)</t>
  </si>
  <si>
    <t>Contact Person</t>
  </si>
  <si>
    <t>Phone/E-Mail</t>
  </si>
  <si>
    <t>Number of Persons</t>
  </si>
  <si>
    <t>Management</t>
  </si>
  <si>
    <t>Manufacturing</t>
  </si>
  <si>
    <t>Quality</t>
  </si>
  <si>
    <t>Sales</t>
  </si>
  <si>
    <t>R&amp;D</t>
  </si>
  <si>
    <t>Legal Form</t>
  </si>
  <si>
    <t>Place of Jurisdiction</t>
  </si>
  <si>
    <t>Date of company found.</t>
  </si>
  <si>
    <t>Total Number of Employees</t>
  </si>
  <si>
    <t>Shareholder / Share in %</t>
  </si>
  <si>
    <t>Subsidiaries</t>
  </si>
  <si>
    <t>Cooperations</t>
  </si>
  <si>
    <t>Second last Fiscal Year</t>
  </si>
  <si>
    <t>Last Fiscal Year</t>
  </si>
  <si>
    <t>Current Fiscal Year</t>
  </si>
  <si>
    <t>Turnover</t>
  </si>
  <si>
    <t>Investment in R&amp;D</t>
  </si>
  <si>
    <t>Are you</t>
  </si>
  <si>
    <t>Franchise Dealer</t>
  </si>
  <si>
    <t>Licenced Distributor</t>
  </si>
  <si>
    <t>Customer References (Please especially add projects in the defence industry)</t>
  </si>
  <si>
    <t>Customer Name</t>
  </si>
  <si>
    <t>Industry</t>
  </si>
  <si>
    <t>Projects / Products</t>
  </si>
  <si>
    <t>Part II</t>
  </si>
  <si>
    <t>Certificates, Quality Assurance</t>
  </si>
  <si>
    <t>© Bayern-Chemie Gesellschaft für flugchemische Antriebe mbH.  The reproduction, distribution and utilization of this document as well as the communication of its contents to others without explicit authorisation is prohibited.  Offenders will be held liable for the payment of damages.  All rights reserved in the event of the grant of a patent, utility model or design.</t>
  </si>
  <si>
    <t>Other:</t>
  </si>
  <si>
    <t>EN, JISQ or AS9100/9120 or</t>
  </si>
  <si>
    <t>AQAP or</t>
  </si>
  <si>
    <t>continue with C</t>
  </si>
  <si>
    <t>continue with B + C</t>
  </si>
  <si>
    <t>continue with A - C</t>
  </si>
  <si>
    <t>No certificate, but an effective Business Management Process in place. (please fill A - C)</t>
  </si>
  <si>
    <t>Yes</t>
  </si>
  <si>
    <t>No</t>
  </si>
  <si>
    <t>Does your company have a governed procurement process?</t>
  </si>
  <si>
    <t>Does your company have a governed process for work planning/preparation/project management?</t>
  </si>
  <si>
    <t>Does your company have a controlled process for manufacturing/service provision?</t>
  </si>
  <si>
    <t>Does your company have a process for production trial?</t>
  </si>
  <si>
    <t>Does your company have a process to manage defective parts?</t>
  </si>
  <si>
    <t>Does your company conduct analyses of devations/errors?*</t>
  </si>
  <si>
    <t>If yes, does your company derive corrective and preventive actions from the results of these analyses?</t>
  </si>
  <si>
    <t>Is there a continuous improvement process in your company?</t>
  </si>
  <si>
    <t>Is there a change management or configuration control process for handling changes of hard-/ software and design data?</t>
  </si>
  <si>
    <t>Does your company have adedicated function to manage claims?</t>
  </si>
  <si>
    <t>Does your company apply a management process for prevention of counterfeit material?</t>
  </si>
  <si>
    <t>Are employees regulary trained?</t>
  </si>
  <si>
    <t>Does your company have an obsolescence management, with identifies descountinued parts, applies appropriate measures and informs your Customer in a timely manner?</t>
  </si>
  <si>
    <t>Do you have complete traceable documentation of all components that you deliver individually or as part of an assembly?</t>
  </si>
  <si>
    <t>Do your company products contain parts that are affected by the REACH regulation?</t>
  </si>
  <si>
    <t>Does your company have a REACH management process?</t>
  </si>
  <si>
    <t>Do your products contain conflict minerals?</t>
  </si>
  <si>
    <t>Does your company apply a management process for conflict minerals?</t>
  </si>
  <si>
    <t>Is a description of your manufacturing equipment aviable?</t>
  </si>
  <si>
    <t>Do you use or order any of the following special processes within your manufacturing:
Heat treatment, ultrasonic testing, penetrant testing (Dye Penetrant test, magnetic particles test, Eddy current test), surface treatment (chemical, painting, powder coating), material testing (destructive/nondestructive), welding (please specify), soldering (please specify), riveting, bonding (please specify), additive manufacturing (i. E. 3-D printing) or any other special process under your responsibility?
If applicable, which of the mentioned processes are affected (please note on seperate page).
If answered with yes, please answer the following four questions as well.</t>
  </si>
  <si>
    <t>Have you checked and approved your specific process(s) according to defined criteria (e. g. process stability)?</t>
  </si>
  <si>
    <t>Have you taken sufficient measures to ensure a consistent quality of the process results (for example process stabilization via parameter control, tracking patterns, etc.)?</t>
  </si>
  <si>
    <t>Do you check and approve facilities and technical equipment for special processes before commissioning?</t>
  </si>
  <si>
    <t>Is the qualification of the staff involved in special processes regulary checked and maintained?</t>
  </si>
  <si>
    <t>Does your company IT Security Management System fulfil the British Ministry of Defence Procurement Policy Note 09/14: Cyber Essentials scheme certification, the BSI concept of IT Security? (BSI-Standard 100-2 IT Grundschutz) or an equivalent national regulation?</t>
  </si>
  <si>
    <t>Do you have a policy and procedures that ensure products and intellectual Property Rights (IPR) are safe and that third parties have no access to confidential data, technology and know-how?</t>
  </si>
  <si>
    <t>Do you have an appropriate Cyber Security Policy and controls in place (including awareness and software) to protect Information and Systems from a Cyber Attack?</t>
  </si>
  <si>
    <t>Are your products affected by</t>
  </si>
  <si>
    <t>National Export Laws</t>
  </si>
  <si>
    <t>US-Reexport Regulations</t>
  </si>
  <si>
    <t>Export Control Laws of other Countries</t>
  </si>
  <si>
    <t>Is an environmental management system applied?</t>
  </si>
  <si>
    <t>Are environmentally relevant optimization measures applied on a regular basis?</t>
  </si>
  <si>
    <t>Which services are offered by your company?</t>
  </si>
  <si>
    <t>Special Packaging upon Customer's Request</t>
  </si>
  <si>
    <t>Internal Dispatch</t>
  </si>
  <si>
    <t>Customer Hotline</t>
  </si>
  <si>
    <t>Usage of Packaging provided by Customer</t>
  </si>
  <si>
    <t>Forwarding Agency</t>
  </si>
  <si>
    <t>Customer Training Courses</t>
  </si>
  <si>
    <t>Customer Service</t>
  </si>
  <si>
    <t>Others</t>
  </si>
  <si>
    <t>Are employees trained on a regular basis?</t>
  </si>
  <si>
    <t>Does your company conduct protective measures? (Please attach verification)</t>
  </si>
  <si>
    <t>Employees</t>
  </si>
  <si>
    <t>Financial Assets</t>
  </si>
  <si>
    <t>Infrastructure</t>
  </si>
  <si>
    <t>Reputation</t>
  </si>
  <si>
    <t>Intellectual Property</t>
  </si>
  <si>
    <t>Location</t>
  </si>
  <si>
    <t>Are you owned, controlled or subsidised by any Government organisation, State organisation and/or official thereof?</t>
  </si>
  <si>
    <t>Are the active or retired puplic officials among your directors or senior management?</t>
  </si>
  <si>
    <t>Do you have a Code of Conduct, Policy and Controls in place (i. e. trustworthiness, integrity, transparency, secrecy, objectivity, cooperation)</t>
  </si>
  <si>
    <t>If not available, please explain:</t>
  </si>
  <si>
    <t>Can you confirm that you are fully aware of, and fully understand your National legislation and applicable legislation in other jurisdictions concerned with the prevention of bribery and corruption?</t>
  </si>
  <si>
    <t>Please explain what preventative measures you implement to ensure bribery and corruptions is not taking place within your Suppliers supply chain.</t>
  </si>
  <si>
    <t>Does your company have a policy/procedure in place for reporting possible violations?</t>
  </si>
  <si>
    <t>Have you had any convictions for acts relating to bribery or corruption, in the past 10 years or do you have any open investigations?</t>
  </si>
  <si>
    <t>Does your business have an anti-slavery and human trafficking policy?</t>
  </si>
  <si>
    <t>Does your company have a Modern Slavery Statement (UK Modern Slavery Act 2015) and/or a Vigilance Plan (Devoir de vigilance Frenchlaw relating to the duty of vigilance of parent companies and ordering companies), in accordance with international laws which may be applicable to your business?</t>
  </si>
  <si>
    <t>1) In your own business:</t>
  </si>
  <si>
    <t>2) In your supply chain:</t>
  </si>
  <si>
    <t>Has your company had any convictions in relation to Human Rights in the past 10 years or does it have any open investigations?</t>
  </si>
  <si>
    <t>Do you have offers concerning corporate social responsibility?</t>
  </si>
  <si>
    <t>Do you have a process to monitor compliance with regulatory, normative, ethical or customer demands from your suppliers?</t>
  </si>
  <si>
    <t>Do you submit this requirement to your suppliers?</t>
  </si>
  <si>
    <t>Do you have a risk assessment to your suppliers?</t>
  </si>
  <si>
    <t>If you have not been able to answer any questions, please give the reasons here or use an additional sheet:</t>
  </si>
  <si>
    <t>Date</t>
  </si>
  <si>
    <t>Name, Function</t>
  </si>
  <si>
    <t>Signature</t>
  </si>
  <si>
    <t>Attachment:</t>
  </si>
  <si>
    <t>For questions/remarks please contact:</t>
  </si>
  <si>
    <t>1 - keine/minor Auswirkung</t>
  </si>
  <si>
    <t>2 - Auswirkung BC-Prozesse</t>
  </si>
  <si>
    <t>3 - Missionsauswirkungen</t>
  </si>
  <si>
    <t>4 - Sicherheitsauswirkungen</t>
  </si>
  <si>
    <t>procurement-bc@mbda-systems.de</t>
  </si>
  <si>
    <t>Certified accourding to</t>
  </si>
  <si>
    <t>BCF-LES-100  04</t>
  </si>
  <si>
    <t>Have you implemented an energy management system?</t>
  </si>
  <si>
    <t xml:space="preserve">    BCF-LES-100  05</t>
  </si>
  <si>
    <t xml:space="preserve">   BCF-LES-100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</si>
</sst>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Erreichte Punkte: &quot;0"/>
    <numFmt numFmtId="165" formatCode=";;;"/>
  </numFmts>
  <fonts count="3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9"/>
      <color theme="1"/>
      <name val="Arial"/>
      <family val="2"/>
    </font>
    <font>
      <u/>
      <sz val="11"/>
      <color theme="10"/>
      <name val="Calibri"/>
      <family val="2"/>
      <scheme val="minor"/>
    </font>
    <font>
      <sz val="12"/>
      <color theme="1"/>
      <name val="Arial"/>
      <family val="2"/>
    </font>
    <font>
      <b/>
      <sz val="10"/>
      <color theme="0"/>
      <name val="Arial"/>
      <family val="2"/>
    </font>
    <font>
      <sz val="10"/>
      <color theme="0"/>
      <name val="Arial"/>
      <family val="2"/>
    </font>
    <font>
      <sz val="8"/>
      <color theme="1"/>
      <name val="Arial"/>
      <family val="2"/>
    </font>
    <font>
      <b/>
      <sz val="9"/>
      <color theme="1"/>
      <name val="Arial"/>
      <family val="2"/>
    </font>
    <font>
      <b/>
      <i/>
      <u/>
      <sz val="9"/>
      <color theme="1"/>
      <name val="Arial"/>
      <family val="2"/>
    </font>
    <font>
      <sz val="9"/>
      <color rgb="FFFF0000"/>
      <name val="Arial"/>
      <family val="2"/>
    </font>
    <font>
      <b/>
      <sz val="9"/>
      <name val="Arial"/>
      <family val="2"/>
    </font>
    <font>
      <sz val="9"/>
      <name val="Arial"/>
      <family val="2"/>
    </font>
    <font>
      <u/>
      <sz val="9"/>
      <color theme="10"/>
      <name val="Arial"/>
      <family val="2"/>
    </font>
    <font>
      <sz val="14"/>
      <color theme="1"/>
      <name val="Arial"/>
      <family val="2"/>
    </font>
    <font>
      <sz val="7"/>
      <color theme="1"/>
      <name val="Arial"/>
      <family val="2"/>
    </font>
    <font>
      <b/>
      <sz val="9"/>
      <color rgb="FFC00000"/>
      <name val="Arial"/>
      <family val="2"/>
    </font>
    <font>
      <b/>
      <sz val="8"/>
      <color theme="1"/>
      <name val="Arial"/>
      <family val="2"/>
    </font>
    <font>
      <sz val="5"/>
      <color theme="1"/>
      <name val="Arial"/>
      <family val="2"/>
    </font>
    <font>
      <sz val="9"/>
      <color rgb="FF000000"/>
      <name val="Arial"/>
      <family val="2"/>
    </font>
    <font>
      <sz val="8"/>
      <color rgb="FF000000"/>
      <name val="Arial"/>
      <family val="2"/>
    </font>
    <font>
      <sz val="5"/>
      <color rgb="FF000000"/>
      <name val="Arial"/>
      <family val="2"/>
    </font>
    <font>
      <b/>
      <sz val="12"/>
      <color theme="1"/>
      <name val="Arial"/>
      <family val="2"/>
    </font>
    <font>
      <b/>
      <sz val="11"/>
      <color theme="1"/>
      <name val="Arial"/>
      <family val="2"/>
    </font>
    <font>
      <b/>
      <sz val="14"/>
      <color theme="1"/>
      <name val="Arial"/>
      <family val="2"/>
    </font>
    <font>
      <sz val="10"/>
      <color rgb="FF000000"/>
      <name val="Arial"/>
      <family val="2"/>
    </font>
    <font>
      <sz val="11"/>
      <color theme="1"/>
      <name val="Arial"/>
      <family val="2"/>
    </font>
    <font>
      <sz val="6"/>
      <color theme="1"/>
      <name val="Arial"/>
      <family val="2"/>
    </font>
    <font>
      <b/>
      <sz val="10"/>
      <color rgb="FF000000"/>
      <name val="Arial"/>
      <family val="2"/>
    </font>
  </fonts>
  <fills count="14">
    <fill>
      <patternFill patternType="none"/>
    </fill>
    <fill>
      <patternFill patternType="gray125"/>
    </fill>
    <fill>
      <patternFill patternType="solid">
        <fgColor rgb="FFBFBFB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0000"/>
        <bgColor indexed="64"/>
      </patternFill>
    </fill>
    <fill>
      <patternFill patternType="solid">
        <fgColor rgb="FF00B050"/>
        <bgColor indexed="64"/>
      </patternFill>
    </fill>
    <fill>
      <patternFill patternType="solid">
        <fgColor rgb="FFFFFF66"/>
        <bgColor indexed="64"/>
      </patternFill>
    </fill>
    <fill>
      <patternFill patternType="solid">
        <fgColor theme="0" tint="-0.14999847407452621"/>
        <bgColor rgb="FFD9D9D9"/>
      </patternFill>
    </fill>
    <fill>
      <patternFill patternType="solid">
        <fgColor rgb="FFFFFF00"/>
        <bgColor indexed="64"/>
      </patternFill>
    </fill>
  </fills>
  <borders count="7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indexed="64"/>
      </top>
      <bottom style="double">
        <color indexed="64"/>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right style="medium">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top style="thin">
        <color indexed="64"/>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14996795556505021"/>
      </bottom>
      <diagonal/>
    </border>
    <border>
      <left style="thin">
        <color theme="0" tint="-0.24994659260841701"/>
      </left>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style="medium">
        <color theme="0" tint="-0.499984740745262"/>
      </left>
      <right/>
      <top style="thin">
        <color theme="0" tint="-0.499984740745262"/>
      </top>
      <bottom/>
      <diagonal/>
    </border>
  </borders>
  <cellStyleXfs count="2">
    <xf numFmtId="0" fontId="0" fillId="0" borderId="0"/>
    <xf numFmtId="0" fontId="7" fillId="0" borderId="0" applyNumberFormat="0" applyFill="0" applyBorder="0" applyAlignment="0" applyProtection="0"/>
  </cellStyleXfs>
  <cellXfs count="416">
    <xf numFmtId="0" fontId="0" fillId="0" borderId="0" xfId="0"/>
    <xf numFmtId="0" fontId="0" fillId="0" borderId="0" xfId="0"/>
    <xf numFmtId="0" fontId="0" fillId="0" borderId="0" xfId="0"/>
    <xf numFmtId="0" fontId="4" fillId="0" borderId="23" xfId="0" applyFont="1" applyBorder="1"/>
    <xf numFmtId="0" fontId="5" fillId="0" borderId="0" xfId="0" applyFont="1"/>
    <xf numFmtId="0" fontId="4" fillId="0" borderId="0" xfId="0" applyFont="1"/>
    <xf numFmtId="0" fontId="4" fillId="5" borderId="0" xfId="0" applyFont="1" applyFill="1"/>
    <xf numFmtId="0" fontId="4" fillId="0" borderId="0" xfId="0" quotePrefix="1" applyFont="1" applyAlignment="1">
      <alignment horizontal="right"/>
    </xf>
    <xf numFmtId="0" fontId="5" fillId="0" borderId="23" xfId="0" applyFont="1" applyBorder="1" applyAlignment="1">
      <alignment horizontal="right"/>
    </xf>
    <xf numFmtId="0" fontId="5" fillId="0" borderId="23" xfId="0" applyFont="1" applyBorder="1"/>
    <xf numFmtId="0" fontId="9" fillId="6" borderId="0" xfId="0" applyFont="1" applyFill="1"/>
    <xf numFmtId="0" fontId="10" fillId="6" borderId="0" xfId="0" applyFont="1" applyFill="1"/>
    <xf numFmtId="0" fontId="5" fillId="0" borderId="0" xfId="0" applyFont="1" applyFill="1"/>
    <xf numFmtId="0" fontId="0" fillId="0" borderId="0" xfId="0" applyFont="1"/>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16" fillId="0" borderId="0" xfId="1" applyFont="1" applyAlignment="1">
      <alignment horizontal="left" vertical="center" wrapText="1"/>
    </xf>
    <xf numFmtId="0" fontId="6" fillId="0" borderId="7" xfId="0" applyFont="1" applyBorder="1" applyAlignment="1">
      <alignment vertical="center"/>
    </xf>
    <xf numFmtId="0" fontId="16" fillId="0" borderId="0" xfId="1" applyFont="1" applyAlignment="1">
      <alignment vertical="center" wrapText="1"/>
    </xf>
    <xf numFmtId="0" fontId="17" fillId="0" borderId="0" xfId="1" applyFont="1" applyAlignment="1">
      <alignment vertical="center"/>
    </xf>
    <xf numFmtId="0" fontId="6" fillId="0" borderId="0" xfId="0" applyFont="1" applyFill="1" applyBorder="1" applyAlignment="1">
      <alignment vertical="center"/>
    </xf>
    <xf numFmtId="0" fontId="6" fillId="0" borderId="1" xfId="0" applyFont="1" applyBorder="1" applyAlignment="1">
      <alignment vertical="center"/>
    </xf>
    <xf numFmtId="0" fontId="6" fillId="0" borderId="0" xfId="0" applyFont="1" applyBorder="1" applyAlignment="1" applyProtection="1">
      <alignment vertical="center"/>
      <protection locked="0"/>
    </xf>
    <xf numFmtId="0" fontId="6" fillId="0" borderId="6" xfId="0" applyFont="1" applyBorder="1" applyAlignment="1">
      <alignment vertical="center"/>
    </xf>
    <xf numFmtId="0" fontId="6" fillId="0" borderId="1" xfId="0" applyFont="1" applyBorder="1" applyAlignment="1">
      <alignment horizontal="right" vertical="center"/>
    </xf>
    <xf numFmtId="0" fontId="6" fillId="0" borderId="0" xfId="0" applyFont="1" applyAlignment="1" applyProtection="1">
      <alignment vertical="center"/>
      <protection locked="0"/>
    </xf>
    <xf numFmtId="0" fontId="6" fillId="0" borderId="0" xfId="0" applyFont="1" applyBorder="1" applyAlignment="1">
      <alignment horizontal="right" vertical="center"/>
    </xf>
    <xf numFmtId="0" fontId="6" fillId="0" borderId="0" xfId="0" applyFont="1" applyAlignment="1">
      <alignment horizontal="right" vertical="center"/>
    </xf>
    <xf numFmtId="0" fontId="6" fillId="0" borderId="0" xfId="0" applyFont="1" applyFill="1" applyAlignment="1" applyProtection="1">
      <alignment vertical="center"/>
      <protection locked="0"/>
    </xf>
    <xf numFmtId="0" fontId="6" fillId="0" borderId="28" xfId="0" applyFont="1" applyBorder="1" applyAlignment="1" applyProtection="1">
      <alignment vertical="center" wrapText="1"/>
      <protection locked="0"/>
    </xf>
    <xf numFmtId="0" fontId="6" fillId="0" borderId="2" xfId="0" applyFont="1" applyBorder="1" applyAlignment="1">
      <alignment vertical="center"/>
    </xf>
    <xf numFmtId="0" fontId="6" fillId="0" borderId="2" xfId="0" applyFont="1" applyFill="1" applyBorder="1" applyAlignment="1" applyProtection="1">
      <alignment vertical="center" wrapText="1"/>
      <protection locked="0"/>
    </xf>
    <xf numFmtId="0" fontId="6" fillId="0" borderId="14"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0" xfId="0" applyFont="1" applyBorder="1" applyAlignment="1">
      <alignment vertical="center" wrapText="1"/>
    </xf>
    <xf numFmtId="49" fontId="12" fillId="0" borderId="0" xfId="0" applyNumberFormat="1" applyFont="1" applyBorder="1" applyAlignment="1">
      <alignment vertical="center"/>
    </xf>
    <xf numFmtId="49" fontId="12" fillId="0" borderId="0" xfId="0" applyNumberFormat="1" applyFont="1" applyBorder="1" applyAlignment="1">
      <alignment vertical="center" wrapText="1"/>
    </xf>
    <xf numFmtId="0" fontId="12" fillId="0" borderId="0" xfId="0" applyFont="1" applyFill="1" applyBorder="1" applyAlignment="1">
      <alignment vertical="center" wrapText="1"/>
    </xf>
    <xf numFmtId="49" fontId="6" fillId="0" borderId="0" xfId="0" applyNumberFormat="1" applyFont="1" applyBorder="1" applyAlignment="1">
      <alignment vertical="center"/>
    </xf>
    <xf numFmtId="49" fontId="6" fillId="0" borderId="0" xfId="0" applyNumberFormat="1" applyFont="1" applyBorder="1" applyAlignment="1">
      <alignment horizontal="center" vertical="center"/>
    </xf>
    <xf numFmtId="0" fontId="12" fillId="0" borderId="6" xfId="0" applyFont="1" applyFill="1" applyBorder="1" applyAlignment="1">
      <alignment vertical="center" wrapText="1"/>
    </xf>
    <xf numFmtId="0" fontId="6" fillId="0" borderId="6" xfId="0" applyFont="1" applyFill="1" applyBorder="1" applyAlignment="1">
      <alignment vertical="center"/>
    </xf>
    <xf numFmtId="0" fontId="6" fillId="0" borderId="45" xfId="0" applyFont="1" applyBorder="1" applyAlignment="1">
      <alignment vertical="center"/>
    </xf>
    <xf numFmtId="0" fontId="6" fillId="0" borderId="47" xfId="0" applyFont="1" applyBorder="1" applyAlignment="1">
      <alignment vertical="center"/>
    </xf>
    <xf numFmtId="0" fontId="6" fillId="0" borderId="38" xfId="0" applyFont="1" applyBorder="1" applyAlignment="1">
      <alignment vertical="center"/>
    </xf>
    <xf numFmtId="0" fontId="6" fillId="0" borderId="42" xfId="0" applyFont="1" applyBorder="1" applyAlignment="1">
      <alignment vertical="center"/>
    </xf>
    <xf numFmtId="0" fontId="6" fillId="0" borderId="48"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45" xfId="0" applyFont="1" applyBorder="1" applyAlignment="1">
      <alignment horizontal="left" vertical="center"/>
    </xf>
    <xf numFmtId="0" fontId="6" fillId="0" borderId="47" xfId="0" applyFont="1" applyBorder="1" applyAlignment="1">
      <alignment horizontal="left" vertical="center"/>
    </xf>
    <xf numFmtId="0" fontId="6" fillId="0" borderId="42" xfId="0" applyFont="1" applyBorder="1" applyAlignment="1">
      <alignment horizontal="left" vertical="center"/>
    </xf>
    <xf numFmtId="0" fontId="6" fillId="0" borderId="48"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38" xfId="0" applyFont="1" applyBorder="1" applyAlignment="1">
      <alignment horizontal="left" vertical="center"/>
    </xf>
    <xf numFmtId="0" fontId="6" fillId="0" borderId="45" xfId="0" applyFont="1" applyBorder="1" applyAlignment="1">
      <alignment horizontal="right" vertical="center"/>
    </xf>
    <xf numFmtId="0" fontId="6" fillId="0" borderId="42" xfId="0" applyFont="1" applyBorder="1" applyAlignment="1">
      <alignment horizontal="right" vertical="center"/>
    </xf>
    <xf numFmtId="0" fontId="6" fillId="0" borderId="51" xfId="0" applyFont="1" applyBorder="1" applyAlignment="1">
      <alignment vertical="center"/>
    </xf>
    <xf numFmtId="0" fontId="6" fillId="0" borderId="35" xfId="0" applyFont="1" applyBorder="1" applyAlignment="1">
      <alignment vertical="center"/>
    </xf>
    <xf numFmtId="0" fontId="6" fillId="0" borderId="46" xfId="0" applyFont="1" applyBorder="1" applyAlignment="1">
      <alignment vertical="center"/>
    </xf>
    <xf numFmtId="0" fontId="6" fillId="5" borderId="1" xfId="0" applyFont="1" applyFill="1" applyBorder="1" applyAlignment="1" applyProtection="1">
      <alignment vertical="center"/>
      <protection hidden="1"/>
    </xf>
    <xf numFmtId="0" fontId="14" fillId="5" borderId="1" xfId="0" applyFont="1" applyFill="1" applyBorder="1" applyAlignment="1" applyProtection="1">
      <alignment vertical="center"/>
      <protection hidden="1"/>
    </xf>
    <xf numFmtId="0" fontId="15" fillId="5" borderId="1" xfId="0" applyFont="1" applyFill="1" applyBorder="1" applyAlignment="1" applyProtection="1">
      <alignment horizontal="right" vertical="center"/>
      <protection hidden="1"/>
    </xf>
    <xf numFmtId="0" fontId="6" fillId="0" borderId="1" xfId="0" applyFont="1" applyBorder="1" applyAlignment="1" applyProtection="1">
      <alignment vertical="center"/>
      <protection hidden="1"/>
    </xf>
    <xf numFmtId="0" fontId="6" fillId="0" borderId="1" xfId="0" applyFont="1" applyBorder="1" applyAlignment="1" applyProtection="1">
      <alignment vertical="center"/>
      <protection locked="0" hidden="1"/>
    </xf>
    <xf numFmtId="0" fontId="12" fillId="5" borderId="1" xfId="0" applyFont="1" applyFill="1" applyBorder="1" applyAlignment="1" applyProtection="1">
      <alignment horizontal="right" vertical="center"/>
      <protection hidden="1"/>
    </xf>
    <xf numFmtId="0" fontId="6" fillId="0" borderId="1" xfId="0" applyFont="1" applyBorder="1" applyAlignment="1" applyProtection="1">
      <alignment horizontal="right" vertical="center"/>
      <protection locked="0" hidden="1"/>
    </xf>
    <xf numFmtId="0" fontId="6" fillId="0" borderId="1" xfId="0" applyFont="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0" fontId="6" fillId="0" borderId="0" xfId="0" applyFont="1" applyAlignment="1" applyProtection="1">
      <alignment vertical="center"/>
      <protection locked="0" hidden="1"/>
    </xf>
    <xf numFmtId="0" fontId="6" fillId="0" borderId="0" xfId="0" applyFont="1" applyAlignment="1" applyProtection="1">
      <alignment vertical="center"/>
      <protection hidden="1"/>
    </xf>
    <xf numFmtId="0" fontId="6" fillId="0" borderId="0" xfId="0" applyFont="1" applyBorder="1" applyAlignment="1" applyProtection="1">
      <alignment vertical="center"/>
      <protection hidden="1"/>
    </xf>
    <xf numFmtId="0" fontId="6" fillId="0" borderId="0" xfId="0" applyFont="1" applyAlignment="1" applyProtection="1">
      <alignment horizontal="right" vertical="center"/>
      <protection locked="0" hidden="1"/>
    </xf>
    <xf numFmtId="0" fontId="6" fillId="7" borderId="1" xfId="0" applyFont="1" applyFill="1" applyBorder="1" applyAlignment="1" applyProtection="1">
      <alignment horizontal="right" vertical="center"/>
      <protection hidden="1"/>
    </xf>
    <xf numFmtId="0" fontId="6" fillId="7" borderId="1" xfId="0" applyFont="1" applyFill="1" applyBorder="1" applyAlignment="1" applyProtection="1">
      <alignment vertical="center"/>
      <protection hidden="1"/>
    </xf>
    <xf numFmtId="0" fontId="6" fillId="0" borderId="0" xfId="0" applyFont="1" applyAlignment="1">
      <alignment horizontal="left" vertical="center"/>
    </xf>
    <xf numFmtId="0" fontId="21" fillId="5" borderId="1" xfId="0" applyFont="1" applyFill="1" applyBorder="1" applyAlignment="1" applyProtection="1">
      <alignment horizontal="right" vertical="center" wrapText="1"/>
      <protection hidden="1"/>
    </xf>
    <xf numFmtId="0" fontId="23" fillId="0" borderId="0" xfId="0" applyFont="1" applyAlignment="1">
      <alignment vertical="center"/>
    </xf>
    <xf numFmtId="0" fontId="20" fillId="5" borderId="1" xfId="0" applyFont="1" applyFill="1" applyBorder="1" applyAlignment="1" applyProtection="1">
      <alignment horizontal="right" vertical="center"/>
      <protection hidden="1"/>
    </xf>
    <xf numFmtId="0" fontId="6" fillId="0" borderId="45" xfId="0" applyFont="1" applyBorder="1" applyAlignment="1">
      <alignment horizontal="left" vertical="top"/>
    </xf>
    <xf numFmtId="14" fontId="4" fillId="0" borderId="14" xfId="0" applyNumberFormat="1" applyFont="1" applyBorder="1" applyAlignment="1">
      <alignment horizontal="left" vertical="top" wrapText="1"/>
    </xf>
    <xf numFmtId="0" fontId="4" fillId="0" borderId="13" xfId="0" applyFont="1" applyBorder="1"/>
    <xf numFmtId="0" fontId="5" fillId="8" borderId="13" xfId="0" applyFont="1" applyFill="1" applyBorder="1"/>
    <xf numFmtId="0" fontId="5" fillId="8" borderId="0" xfId="0" applyFont="1" applyFill="1" applyBorder="1"/>
    <xf numFmtId="0" fontId="5" fillId="8" borderId="14" xfId="0" applyFont="1" applyFill="1" applyBorder="1"/>
    <xf numFmtId="0" fontId="31" fillId="0" borderId="0" xfId="0" applyFont="1" applyBorder="1" applyAlignment="1">
      <alignment textRotation="90"/>
    </xf>
    <xf numFmtId="0" fontId="31" fillId="0" borderId="0" xfId="0" applyFont="1" applyAlignment="1">
      <alignment vertical="center" textRotation="90"/>
    </xf>
    <xf numFmtId="0" fontId="32" fillId="0" borderId="1" xfId="0" applyFont="1" applyFill="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2" fillId="0" borderId="14" xfId="0" applyFont="1" applyBorder="1" applyAlignment="1">
      <alignment horizontal="center"/>
    </xf>
    <xf numFmtId="0" fontId="5" fillId="0" borderId="64" xfId="0" applyFont="1" applyBorder="1" applyAlignment="1">
      <alignment horizontal="center"/>
    </xf>
    <xf numFmtId="0" fontId="2" fillId="4" borderId="67" xfId="0" applyFont="1" applyFill="1" applyBorder="1" applyAlignment="1">
      <alignment horizontal="center"/>
    </xf>
    <xf numFmtId="0" fontId="2" fillId="0" borderId="67" xfId="0" applyFont="1" applyBorder="1" applyAlignment="1">
      <alignment horizontal="center"/>
    </xf>
    <xf numFmtId="0" fontId="2" fillId="0" borderId="65" xfId="0" applyFont="1" applyBorder="1" applyAlignment="1">
      <alignment horizontal="left" vertical="center"/>
    </xf>
    <xf numFmtId="0" fontId="2" fillId="4" borderId="65" xfId="0" applyFont="1" applyFill="1" applyBorder="1" applyAlignment="1">
      <alignment horizontal="left" vertical="center"/>
    </xf>
    <xf numFmtId="0" fontId="5" fillId="0" borderId="68" xfId="0" applyFont="1" applyBorder="1" applyAlignment="1">
      <alignment horizontal="center"/>
    </xf>
    <xf numFmtId="0" fontId="2" fillId="4" borderId="69" xfId="0" applyFont="1" applyFill="1" applyBorder="1" applyAlignment="1">
      <alignment vertical="center"/>
    </xf>
    <xf numFmtId="0" fontId="2" fillId="4" borderId="70" xfId="0" applyFont="1" applyFill="1" applyBorder="1" applyAlignment="1">
      <alignment horizontal="center"/>
    </xf>
    <xf numFmtId="0" fontId="5" fillId="11"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32" fillId="0" borderId="0" xfId="0" applyFont="1" applyBorder="1" applyAlignment="1"/>
    <xf numFmtId="0" fontId="32" fillId="0" borderId="22" xfId="0" applyFont="1" applyFill="1" applyBorder="1" applyAlignment="1">
      <alignment horizontal="center" vertical="center"/>
    </xf>
    <xf numFmtId="0" fontId="0" fillId="0" borderId="0" xfId="0" applyFill="1" applyBorder="1"/>
    <xf numFmtId="0" fontId="0" fillId="0" borderId="0" xfId="0" applyAlignment="1">
      <alignment horizontal="right"/>
    </xf>
    <xf numFmtId="0" fontId="0" fillId="0" borderId="11" xfId="0" applyBorder="1" applyAlignment="1">
      <alignment horizontal="center"/>
    </xf>
    <xf numFmtId="0" fontId="4" fillId="0" borderId="14" xfId="0" applyFont="1" applyBorder="1" applyAlignment="1">
      <alignment vertical="top" wrapText="1"/>
    </xf>
    <xf numFmtId="0" fontId="4" fillId="0" borderId="5" xfId="0" applyFont="1" applyBorder="1" applyAlignment="1">
      <alignment vertical="top" wrapText="1"/>
    </xf>
    <xf numFmtId="0" fontId="6" fillId="0" borderId="0" xfId="0" applyFont="1" applyBorder="1" applyAlignment="1" applyProtection="1">
      <alignment horizontal="right" vertical="center"/>
      <protection hidden="1"/>
    </xf>
    <xf numFmtId="0" fontId="1" fillId="0" borderId="74" xfId="0" applyFont="1" applyBorder="1" applyAlignment="1"/>
    <xf numFmtId="0" fontId="1" fillId="0" borderId="0" xfId="0" applyFont="1"/>
    <xf numFmtId="0" fontId="1" fillId="0" borderId="0" xfId="0" applyFont="1"/>
    <xf numFmtId="0" fontId="6" fillId="0" borderId="26" xfId="0" applyFont="1" applyBorder="1" applyAlignment="1" applyProtection="1">
      <alignment vertical="center" wrapText="1"/>
    </xf>
    <xf numFmtId="0" fontId="6" fillId="0" borderId="26" xfId="0" applyFont="1" applyBorder="1" applyAlignment="1">
      <alignment vertical="center" wrapText="1"/>
    </xf>
    <xf numFmtId="0" fontId="6" fillId="0" borderId="41" xfId="0" applyFont="1" applyBorder="1" applyAlignment="1">
      <alignment vertical="center" wrapText="1"/>
    </xf>
    <xf numFmtId="0" fontId="5" fillId="13" borderId="1" xfId="0" applyFont="1" applyFill="1" applyBorder="1" applyAlignment="1">
      <alignment horizontal="center" vertical="center"/>
    </xf>
    <xf numFmtId="0" fontId="27" fillId="0" borderId="0" xfId="0" applyFont="1"/>
    <xf numFmtId="0" fontId="30" fillId="0" borderId="0" xfId="0" applyFont="1"/>
    <xf numFmtId="0" fontId="30" fillId="0" borderId="0" xfId="0" applyFont="1" applyAlignment="1">
      <alignment horizontal="center"/>
    </xf>
    <xf numFmtId="0" fontId="30" fillId="0" borderId="1" xfId="0" applyFont="1" applyBorder="1" applyAlignment="1">
      <alignment horizontal="center"/>
    </xf>
    <xf numFmtId="0" fontId="30" fillId="0" borderId="1" xfId="0" applyFont="1" applyBorder="1"/>
    <xf numFmtId="0" fontId="30" fillId="0" borderId="1" xfId="0" quotePrefix="1"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 fillId="0" borderId="0" xfId="0" applyFont="1" applyBorder="1"/>
    <xf numFmtId="0" fontId="1" fillId="0" borderId="14" xfId="0" applyFont="1" applyBorder="1"/>
    <xf numFmtId="0" fontId="1" fillId="8" borderId="0" xfId="0" applyFont="1" applyFill="1" applyBorder="1"/>
    <xf numFmtId="0" fontId="30" fillId="0" borderId="0" xfId="0" applyFont="1" applyBorder="1" applyAlignment="1">
      <alignment horizontal="center"/>
    </xf>
    <xf numFmtId="0" fontId="1" fillId="0" borderId="0" xfId="0" applyFont="1" applyBorder="1" applyAlignment="1">
      <alignment horizontal="center"/>
    </xf>
    <xf numFmtId="0" fontId="1" fillId="8" borderId="14" xfId="0" applyFont="1" applyFill="1" applyBorder="1"/>
    <xf numFmtId="0" fontId="1" fillId="0" borderId="0" xfId="0" applyFont="1" applyBorder="1" applyAlignment="1">
      <alignment horizontal="left" vertical="top"/>
    </xf>
    <xf numFmtId="0" fontId="1" fillId="0" borderId="14" xfId="0" applyFont="1" applyBorder="1" applyAlignment="1">
      <alignment horizontal="left" vertical="top"/>
    </xf>
    <xf numFmtId="0" fontId="1" fillId="4" borderId="20" xfId="0" applyFont="1" applyFill="1" applyBorder="1"/>
    <xf numFmtId="0" fontId="1" fillId="0" borderId="20" xfId="0" applyFont="1" applyBorder="1"/>
    <xf numFmtId="0" fontId="1" fillId="0" borderId="19" xfId="0" applyFont="1" applyBorder="1"/>
    <xf numFmtId="0" fontId="1" fillId="0" borderId="0" xfId="0" applyFont="1" applyBorder="1" applyAlignment="1"/>
    <xf numFmtId="165" fontId="1" fillId="0" borderId="0" xfId="0" applyNumberFormat="1" applyFont="1" applyBorder="1" applyAlignment="1">
      <alignment horizontal="left"/>
    </xf>
    <xf numFmtId="165" fontId="1" fillId="0" borderId="0" xfId="0" applyNumberFormat="1" applyFont="1" applyBorder="1"/>
    <xf numFmtId="0" fontId="1" fillId="0" borderId="13" xfId="0" applyFont="1" applyBorder="1" applyAlignment="1">
      <alignment horizontal="center"/>
    </xf>
    <xf numFmtId="0" fontId="1" fillId="0" borderId="14" xfId="0" applyFont="1" applyBorder="1" applyAlignment="1">
      <alignment horizontal="center"/>
    </xf>
    <xf numFmtId="0" fontId="1" fillId="0" borderId="13" xfId="0" applyFont="1" applyBorder="1" applyAlignment="1">
      <alignment horizontal="left" vertical="top"/>
    </xf>
    <xf numFmtId="0" fontId="1" fillId="0" borderId="5" xfId="0" applyFont="1" applyBorder="1" applyAlignment="1">
      <alignment vertical="top" wrapText="1"/>
    </xf>
    <xf numFmtId="0" fontId="1" fillId="0" borderId="13" xfId="0" applyFont="1" applyBorder="1" applyAlignment="1"/>
    <xf numFmtId="0" fontId="1" fillId="0" borderId="14" xfId="0" applyFont="1" applyBorder="1" applyAlignment="1"/>
    <xf numFmtId="0" fontId="1" fillId="0" borderId="3" xfId="0" applyFont="1" applyBorder="1" applyAlignment="1">
      <alignment vertical="top"/>
    </xf>
    <xf numFmtId="0" fontId="1" fillId="0" borderId="3" xfId="0" applyFont="1" applyBorder="1"/>
    <xf numFmtId="0" fontId="1" fillId="0" borderId="15" xfId="0" applyFont="1" applyBorder="1" applyAlignment="1">
      <alignment vertical="top"/>
    </xf>
    <xf numFmtId="0" fontId="1" fillId="0" borderId="16" xfId="0" applyFont="1" applyBorder="1" applyAlignment="1">
      <alignment vertical="top"/>
    </xf>
    <xf numFmtId="0" fontId="1" fillId="0" borderId="37" xfId="0" applyFont="1" applyBorder="1"/>
    <xf numFmtId="0" fontId="1" fillId="0" borderId="16" xfId="0" applyFont="1" applyBorder="1"/>
    <xf numFmtId="0" fontId="1" fillId="0" borderId="17" xfId="0" applyFont="1" applyBorder="1"/>
    <xf numFmtId="0" fontId="6" fillId="0" borderId="45" xfId="0" applyFont="1" applyBorder="1" applyAlignment="1">
      <alignment horizontal="left" vertical="center"/>
    </xf>
    <xf numFmtId="0" fontId="6" fillId="0" borderId="52" xfId="0" applyFont="1" applyBorder="1" applyAlignment="1">
      <alignment horizontal="left" vertical="center"/>
    </xf>
    <xf numFmtId="0" fontId="6" fillId="0" borderId="42" xfId="0" applyFont="1" applyBorder="1" applyAlignment="1">
      <alignment horizontal="left" vertical="center"/>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49" xfId="0" applyFont="1" applyFill="1" applyBorder="1" applyAlignment="1">
      <alignment horizontal="left" vertical="center"/>
    </xf>
    <xf numFmtId="0" fontId="11" fillId="0" borderId="0" xfId="0" applyFont="1" applyAlignment="1">
      <alignment horizontal="center" textRotation="90"/>
    </xf>
    <xf numFmtId="0" fontId="27" fillId="0" borderId="18" xfId="0" applyFont="1" applyBorder="1" applyAlignment="1">
      <alignment horizontal="left"/>
    </xf>
    <xf numFmtId="0" fontId="27" fillId="0" borderId="20" xfId="0" applyFont="1" applyBorder="1" applyAlignment="1">
      <alignment horizontal="left"/>
    </xf>
    <xf numFmtId="0" fontId="6" fillId="4" borderId="46" xfId="0" applyFont="1" applyFill="1" applyBorder="1" applyAlignment="1">
      <alignment horizontal="left" vertical="center"/>
    </xf>
    <xf numFmtId="0" fontId="6" fillId="0" borderId="42" xfId="0" applyFont="1" applyBorder="1" applyAlignment="1">
      <alignment horizontal="left" vertical="center"/>
    </xf>
    <xf numFmtId="0" fontId="31" fillId="0" borderId="0" xfId="0" applyFont="1" applyAlignment="1">
      <alignment horizontal="center" textRotation="90"/>
    </xf>
    <xf numFmtId="0" fontId="25" fillId="0" borderId="62" xfId="0" applyFont="1" applyBorder="1" applyAlignment="1">
      <alignment horizontal="left" vertical="center" wrapText="1"/>
    </xf>
    <xf numFmtId="0" fontId="25" fillId="0" borderId="0" xfId="0" applyFont="1" applyBorder="1" applyAlignment="1">
      <alignment horizontal="left" vertical="center" wrapText="1"/>
    </xf>
    <xf numFmtId="164" fontId="12" fillId="7" borderId="0" xfId="0" applyNumberFormat="1" applyFont="1" applyFill="1" applyAlignment="1">
      <alignment horizontal="left" vertical="center"/>
    </xf>
    <xf numFmtId="0" fontId="22" fillId="0" borderId="62" xfId="0" applyFont="1" applyBorder="1" applyAlignment="1">
      <alignment horizontal="left" vertical="center" wrapText="1"/>
    </xf>
    <xf numFmtId="0" fontId="6" fillId="0" borderId="62" xfId="0" applyFont="1" applyBorder="1" applyAlignment="1">
      <alignment horizontal="left" vertical="center" wrapText="1"/>
    </xf>
    <xf numFmtId="0" fontId="6" fillId="0" borderId="0" xfId="0" applyFont="1" applyBorder="1" applyAlignment="1">
      <alignment horizontal="left" vertical="center" wrapText="1"/>
    </xf>
    <xf numFmtId="0" fontId="11" fillId="0" borderId="63" xfId="0" applyFont="1" applyBorder="1" applyAlignment="1">
      <alignment horizontal="right" vertical="center"/>
    </xf>
    <xf numFmtId="0" fontId="24" fillId="0" borderId="63" xfId="0" applyFont="1" applyBorder="1" applyAlignment="1">
      <alignment horizontal="right" vertical="center"/>
    </xf>
    <xf numFmtId="0" fontId="6" fillId="0" borderId="0" xfId="0" applyFont="1" applyAlignment="1" applyProtection="1">
      <alignment horizontal="left" vertical="center"/>
      <protection locked="0"/>
    </xf>
    <xf numFmtId="0" fontId="16" fillId="0" borderId="0" xfId="1" applyFont="1" applyAlignment="1">
      <alignment horizontal="left" vertical="center" wrapText="1"/>
    </xf>
    <xf numFmtId="0" fontId="7" fillId="0" borderId="0" xfId="1" applyAlignment="1">
      <alignment horizontal="left" vertical="center"/>
    </xf>
    <xf numFmtId="0" fontId="18" fillId="0" borderId="49" xfId="0" applyFont="1" applyBorder="1" applyAlignment="1">
      <alignment horizontal="left" vertical="center" wrapText="1"/>
    </xf>
    <xf numFmtId="0" fontId="6" fillId="4" borderId="51" xfId="0" applyFont="1" applyFill="1" applyBorder="1" applyAlignment="1">
      <alignment horizontal="left" vertical="center" wrapText="1"/>
    </xf>
    <xf numFmtId="0" fontId="6" fillId="4" borderId="52" xfId="0" applyFont="1" applyFill="1" applyBorder="1" applyAlignment="1">
      <alignment horizontal="left" vertical="center" wrapText="1"/>
    </xf>
    <xf numFmtId="0" fontId="0" fillId="0" borderId="52" xfId="0" applyBorder="1" applyAlignment="1">
      <alignment horizontal="left" vertical="center" wrapText="1"/>
    </xf>
    <xf numFmtId="0" fontId="6" fillId="4" borderId="50" xfId="0" applyFont="1" applyFill="1" applyBorder="1" applyAlignment="1">
      <alignment horizontal="left" vertical="center" wrapText="1"/>
    </xf>
    <xf numFmtId="0" fontId="0" fillId="0" borderId="45" xfId="0" applyBorder="1" applyAlignment="1">
      <alignment horizontal="left" vertical="center" wrapText="1"/>
    </xf>
    <xf numFmtId="0" fontId="6" fillId="4" borderId="35" xfId="0" applyFont="1" applyFill="1" applyBorder="1" applyAlignment="1">
      <alignment horizontal="left" vertical="center" wrapText="1"/>
    </xf>
    <xf numFmtId="0" fontId="0" fillId="0" borderId="1" xfId="0" applyBorder="1" applyAlignment="1">
      <alignment horizontal="left" vertical="center" wrapText="1"/>
    </xf>
    <xf numFmtId="0" fontId="0" fillId="0" borderId="51" xfId="0" applyBorder="1" applyAlignment="1">
      <alignment horizontal="left" vertical="center" wrapText="1"/>
    </xf>
    <xf numFmtId="0" fontId="0" fillId="0" borderId="53" xfId="0" applyBorder="1" applyAlignment="1">
      <alignment horizontal="left" vertical="center" wrapText="1"/>
    </xf>
    <xf numFmtId="0" fontId="6" fillId="0" borderId="49" xfId="0" applyFont="1" applyBorder="1" applyAlignment="1">
      <alignment horizontal="center" vertical="center"/>
    </xf>
    <xf numFmtId="0" fontId="31" fillId="0" borderId="0" xfId="0" applyFont="1" applyBorder="1" applyAlignment="1">
      <alignment horizontal="center" textRotation="90"/>
    </xf>
    <xf numFmtId="0" fontId="31" fillId="0" borderId="0" xfId="0" applyFont="1" applyAlignment="1">
      <alignment horizontal="center" textRotation="90" wrapText="1"/>
    </xf>
    <xf numFmtId="0" fontId="6" fillId="0" borderId="1" xfId="0" applyFont="1" applyBorder="1" applyAlignment="1">
      <alignment horizontal="left" vertical="center"/>
    </xf>
    <xf numFmtId="0" fontId="6" fillId="0" borderId="45" xfId="0" applyFont="1" applyBorder="1" applyAlignment="1">
      <alignment horizontal="left" vertical="center"/>
    </xf>
    <xf numFmtId="0" fontId="6" fillId="0" borderId="52" xfId="0" applyFont="1" applyBorder="1" applyAlignment="1">
      <alignment horizontal="left" vertical="center" wrapText="1"/>
    </xf>
    <xf numFmtId="0" fontId="6" fillId="4" borderId="50" xfId="0" applyFont="1" applyFill="1" applyBorder="1" applyAlignment="1">
      <alignment horizontal="left" vertical="top" wrapText="1"/>
    </xf>
    <xf numFmtId="0" fontId="6" fillId="4" borderId="45"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46" xfId="0" applyFont="1" applyFill="1" applyBorder="1" applyAlignment="1">
      <alignment horizontal="left" vertical="top" wrapText="1"/>
    </xf>
    <xf numFmtId="0" fontId="6" fillId="4" borderId="42" xfId="0" applyFont="1" applyFill="1" applyBorder="1" applyAlignment="1">
      <alignment horizontal="left" vertical="top" wrapText="1"/>
    </xf>
    <xf numFmtId="0" fontId="6" fillId="0" borderId="38" xfId="0" applyFont="1" applyBorder="1" applyAlignment="1">
      <alignment horizontal="left" vertical="center"/>
    </xf>
    <xf numFmtId="0" fontId="6" fillId="0" borderId="48" xfId="0" applyFont="1" applyBorder="1" applyAlignment="1">
      <alignment horizontal="left" vertical="center"/>
    </xf>
    <xf numFmtId="0" fontId="6" fillId="4" borderId="50" xfId="0" applyFont="1" applyFill="1" applyBorder="1" applyAlignment="1">
      <alignment horizontal="left" vertical="center"/>
    </xf>
    <xf numFmtId="0" fontId="6" fillId="4" borderId="45" xfId="0" applyFont="1" applyFill="1" applyBorder="1" applyAlignment="1">
      <alignment horizontal="left" vertical="center"/>
    </xf>
    <xf numFmtId="0" fontId="6" fillId="0" borderId="1" xfId="0" applyFont="1" applyBorder="1" applyAlignment="1">
      <alignment horizontal="left" vertical="center" wrapText="1"/>
    </xf>
    <xf numFmtId="0" fontId="6" fillId="0" borderId="52" xfId="0" applyFont="1" applyBorder="1" applyAlignment="1">
      <alignment horizontal="left" vertical="center"/>
    </xf>
    <xf numFmtId="0" fontId="6" fillId="4" borderId="51" xfId="0" applyFont="1" applyFill="1" applyBorder="1" applyAlignment="1">
      <alignment horizontal="left" vertical="center"/>
    </xf>
    <xf numFmtId="0" fontId="6" fillId="4" borderId="52" xfId="0" applyFont="1" applyFill="1" applyBorder="1" applyAlignment="1">
      <alignment horizontal="left" vertical="center"/>
    </xf>
    <xf numFmtId="0" fontId="6" fillId="4" borderId="47" xfId="0" applyFont="1" applyFill="1" applyBorder="1" applyAlignment="1">
      <alignment horizontal="left" vertical="center"/>
    </xf>
    <xf numFmtId="0" fontId="6" fillId="0" borderId="59" xfId="0" applyFont="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6" fillId="4" borderId="5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6" fillId="0" borderId="45" xfId="0" applyFont="1" applyBorder="1" applyAlignment="1">
      <alignment horizontal="left" vertical="center" wrapText="1"/>
    </xf>
    <xf numFmtId="0" fontId="6" fillId="0" borderId="54" xfId="0" applyFont="1"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6" fillId="0" borderId="15"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0" fillId="0" borderId="42" xfId="0" applyBorder="1" applyAlignment="1">
      <alignment horizontal="left" vertical="center"/>
    </xf>
    <xf numFmtId="0" fontId="0" fillId="0" borderId="48" xfId="0" applyBorder="1" applyAlignment="1">
      <alignment horizontal="left" vertical="center"/>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6"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Border="1" applyAlignment="1">
      <alignment horizontal="left" vertical="center" wrapText="1"/>
    </xf>
    <xf numFmtId="0" fontId="6"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1" fontId="6" fillId="0" borderId="1" xfId="0" applyNumberFormat="1" applyFont="1" applyBorder="1" applyAlignment="1" applyProtection="1">
      <alignment horizontal="left" vertical="center" wrapText="1"/>
      <protection locked="0"/>
    </xf>
    <xf numFmtId="0" fontId="6" fillId="3" borderId="45" xfId="0" applyFont="1" applyFill="1" applyBorder="1" applyAlignment="1">
      <alignment horizontal="left" vertical="center" wrapText="1"/>
    </xf>
    <xf numFmtId="0" fontId="6" fillId="0" borderId="47" xfId="0" applyFont="1" applyBorder="1" applyAlignment="1">
      <alignment horizontal="left" vertical="center" wrapText="1"/>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39"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0" borderId="42" xfId="0" applyFont="1" applyBorder="1" applyAlignment="1" applyProtection="1">
      <alignment horizontal="left" vertical="center"/>
      <protection locked="0"/>
    </xf>
    <xf numFmtId="0" fontId="6" fillId="3" borderId="13"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44" xfId="0" applyFont="1" applyFill="1" applyBorder="1" applyAlignment="1">
      <alignment horizontal="left" vertical="top" wrapText="1"/>
    </xf>
    <xf numFmtId="0" fontId="18" fillId="0" borderId="0" xfId="0" applyFont="1" applyBorder="1" applyAlignment="1">
      <alignment horizontal="left" vertical="center" wrapText="1"/>
    </xf>
    <xf numFmtId="49" fontId="6" fillId="0" borderId="0" xfId="0" applyNumberFormat="1" applyFont="1" applyBorder="1" applyAlignment="1">
      <alignment horizontal="left" vertical="center"/>
    </xf>
    <xf numFmtId="49" fontId="6" fillId="0" borderId="6" xfId="0" applyNumberFormat="1" applyFont="1" applyBorder="1" applyAlignment="1">
      <alignment horizontal="left" vertical="center"/>
    </xf>
    <xf numFmtId="0" fontId="6" fillId="4" borderId="45"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16"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pplyProtection="1">
      <alignment horizontal="left" vertical="center"/>
      <protection locked="0"/>
    </xf>
    <xf numFmtId="0" fontId="6" fillId="0" borderId="6" xfId="0" applyFont="1" applyBorder="1" applyAlignment="1">
      <alignment horizontal="left" vertical="center"/>
    </xf>
    <xf numFmtId="0" fontId="6" fillId="0" borderId="40" xfId="0" applyFont="1" applyBorder="1" applyAlignment="1">
      <alignment horizontal="left" vertical="center" wrapText="1"/>
    </xf>
    <xf numFmtId="0" fontId="6" fillId="0" borderId="16" xfId="0" applyFont="1" applyBorder="1" applyAlignment="1">
      <alignment horizontal="left" vertical="center" wrapText="1"/>
    </xf>
    <xf numFmtId="0" fontId="6" fillId="0" borderId="44" xfId="0" applyFont="1" applyBorder="1" applyAlignment="1">
      <alignment horizontal="left" vertical="center" wrapText="1"/>
    </xf>
    <xf numFmtId="0" fontId="6" fillId="0" borderId="40" xfId="0" applyFont="1" applyBorder="1" applyAlignment="1">
      <alignment horizontal="left" vertical="center"/>
    </xf>
    <xf numFmtId="0" fontId="6" fillId="0" borderId="44" xfId="0" applyFont="1" applyBorder="1" applyAlignment="1">
      <alignment horizontal="left" vertical="center"/>
    </xf>
    <xf numFmtId="0" fontId="6" fillId="0" borderId="42"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3" borderId="46" xfId="0" applyFont="1" applyFill="1" applyBorder="1" applyAlignment="1">
      <alignment horizontal="left" vertical="center" wrapText="1"/>
    </xf>
    <xf numFmtId="0" fontId="6" fillId="0" borderId="42" xfId="0" applyFont="1" applyBorder="1" applyAlignment="1">
      <alignment horizontal="left" vertical="center" wrapText="1"/>
    </xf>
    <xf numFmtId="0" fontId="6" fillId="0" borderId="5"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3" borderId="35"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19" fillId="0" borderId="42" xfId="0" applyFont="1" applyBorder="1" applyAlignment="1" applyProtection="1">
      <alignment horizontal="left" vertical="center" wrapText="1"/>
      <protection locked="0"/>
    </xf>
    <xf numFmtId="0" fontId="6" fillId="0" borderId="50" xfId="0" applyFont="1" applyBorder="1" applyAlignment="1">
      <alignment horizontal="left" vertical="center" wrapText="1"/>
    </xf>
    <xf numFmtId="0" fontId="7" fillId="0" borderId="18" xfId="1" applyFill="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14" fontId="6" fillId="0" borderId="45" xfId="0" applyNumberFormat="1" applyFont="1" applyFill="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6" fillId="4" borderId="35" xfId="0" applyFont="1" applyFill="1" applyBorder="1" applyAlignment="1">
      <alignment horizontal="left" vertical="center"/>
    </xf>
    <xf numFmtId="0" fontId="12" fillId="2" borderId="34" xfId="0" applyFont="1" applyFill="1" applyBorder="1" applyAlignment="1">
      <alignment horizontal="left" vertical="center" wrapText="1"/>
    </xf>
    <xf numFmtId="0" fontId="6" fillId="0" borderId="1" xfId="0" applyFont="1" applyFill="1" applyBorder="1" applyAlignment="1" applyProtection="1">
      <alignment horizontal="left" vertical="center"/>
      <protection locked="0"/>
    </xf>
    <xf numFmtId="0" fontId="6" fillId="0" borderId="42" xfId="0" applyFont="1" applyFill="1" applyBorder="1" applyAlignment="1" applyProtection="1">
      <alignment horizontal="left" vertical="center"/>
      <protection locked="0"/>
    </xf>
    <xf numFmtId="0" fontId="6" fillId="0" borderId="46" xfId="0" applyFont="1" applyFill="1" applyBorder="1" applyAlignment="1" applyProtection="1">
      <alignment horizontal="left" vertical="center" wrapText="1"/>
      <protection locked="0"/>
    </xf>
    <xf numFmtId="0" fontId="6" fillId="4" borderId="0" xfId="0" applyFont="1" applyFill="1" applyBorder="1" applyAlignment="1">
      <alignment horizontal="left" vertical="center"/>
    </xf>
    <xf numFmtId="0" fontId="6" fillId="3" borderId="42" xfId="0" applyFont="1" applyFill="1" applyBorder="1" applyAlignment="1">
      <alignment horizontal="left" vertical="center" wrapText="1"/>
    </xf>
    <xf numFmtId="0" fontId="6" fillId="3" borderId="1" xfId="0" applyFont="1" applyFill="1" applyBorder="1" applyAlignment="1">
      <alignment horizontal="left" vertical="center"/>
    </xf>
    <xf numFmtId="0" fontId="6" fillId="0" borderId="0" xfId="0" applyFont="1" applyFill="1" applyBorder="1" applyAlignment="1">
      <alignment horizontal="left" vertical="center"/>
    </xf>
    <xf numFmtId="0" fontId="6" fillId="3" borderId="24"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0" borderId="2" xfId="0" quotePrefix="1"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0" borderId="38" xfId="0" applyFont="1" applyBorder="1" applyAlignment="1">
      <alignment horizontal="left" vertical="center" wrapText="1"/>
    </xf>
    <xf numFmtId="0" fontId="12" fillId="2" borderId="50" xfId="0" applyFont="1" applyFill="1" applyBorder="1" applyAlignment="1">
      <alignment horizontal="left" vertical="center" wrapText="1"/>
    </xf>
    <xf numFmtId="0" fontId="12" fillId="2" borderId="45" xfId="0" applyFont="1" applyFill="1" applyBorder="1" applyAlignment="1">
      <alignment horizontal="left" vertical="center" wrapText="1"/>
    </xf>
    <xf numFmtId="0" fontId="6" fillId="0" borderId="8" xfId="0" applyFont="1" applyBorder="1" applyAlignment="1" applyProtection="1">
      <alignment horizontal="left" vertical="center" wrapText="1"/>
      <protection locked="0"/>
    </xf>
    <xf numFmtId="0" fontId="6" fillId="0" borderId="18" xfId="0" quotePrefix="1" applyFont="1" applyBorder="1" applyAlignment="1" applyProtection="1">
      <alignment horizontal="left" vertical="center" wrapText="1"/>
      <protection locked="0"/>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pplyProtection="1">
      <alignment horizontal="left" vertical="center" wrapText="1"/>
      <protection locked="0"/>
    </xf>
    <xf numFmtId="0" fontId="7" fillId="0" borderId="2" xfId="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xf>
    <xf numFmtId="0" fontId="6" fillId="0" borderId="8" xfId="0" applyFont="1" applyBorder="1" applyAlignment="1">
      <alignment horizontal="left" vertical="center" wrapText="1"/>
    </xf>
    <xf numFmtId="0" fontId="6" fillId="0" borderId="30" xfId="0" applyFont="1" applyBorder="1" applyAlignment="1">
      <alignment horizontal="left" vertical="center" wrapText="1"/>
    </xf>
    <xf numFmtId="0" fontId="6" fillId="0" borderId="6" xfId="0" applyFont="1" applyBorder="1" applyAlignment="1">
      <alignment horizontal="left" vertical="center" wrapText="1"/>
    </xf>
    <xf numFmtId="0" fontId="6" fillId="3" borderId="50" xfId="0" applyFont="1" applyFill="1" applyBorder="1" applyAlignment="1">
      <alignment horizontal="left" vertical="center" wrapText="1"/>
    </xf>
    <xf numFmtId="0" fontId="6" fillId="0" borderId="9"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4" borderId="1" xfId="0" applyFont="1" applyFill="1" applyBorder="1" applyAlignment="1">
      <alignment horizontal="left" vertical="center"/>
    </xf>
    <xf numFmtId="0" fontId="6" fillId="3" borderId="31" xfId="0" applyFont="1" applyFill="1" applyBorder="1" applyAlignment="1">
      <alignment horizontal="left" vertical="center" wrapText="1"/>
    </xf>
    <xf numFmtId="0" fontId="6" fillId="0" borderId="3" xfId="0" applyFont="1" applyBorder="1" applyAlignment="1">
      <alignment horizontal="left" vertical="center"/>
    </xf>
    <xf numFmtId="0" fontId="0" fillId="0" borderId="3" xfId="0" applyBorder="1" applyAlignment="1">
      <alignment horizontal="left" vertical="center"/>
    </xf>
    <xf numFmtId="0" fontId="6" fillId="0" borderId="8" xfId="0" applyFont="1" applyFill="1" applyBorder="1" applyAlignment="1" applyProtection="1">
      <alignment horizontal="left"/>
      <protection locked="0"/>
    </xf>
    <xf numFmtId="0" fontId="6" fillId="0" borderId="8" xfId="0" applyFont="1" applyBorder="1" applyAlignment="1" applyProtection="1">
      <alignment horizontal="left"/>
      <protection locked="0"/>
    </xf>
    <xf numFmtId="0" fontId="0" fillId="0" borderId="0" xfId="0" applyAlignment="1">
      <alignment horizontal="left" vertical="center"/>
    </xf>
    <xf numFmtId="0" fontId="6" fillId="0" borderId="8" xfId="0" applyFont="1" applyBorder="1" applyAlignment="1">
      <alignment horizontal="left"/>
    </xf>
    <xf numFmtId="0" fontId="0" fillId="0" borderId="8" xfId="0" applyBorder="1" applyAlignment="1">
      <alignment horizontal="left"/>
    </xf>
    <xf numFmtId="0" fontId="6" fillId="0" borderId="11" xfId="0" applyFont="1" applyBorder="1" applyAlignment="1">
      <alignment horizontal="center" vertical="center"/>
    </xf>
    <xf numFmtId="0" fontId="6" fillId="0" borderId="0" xfId="0" applyFont="1" applyAlignment="1" applyProtection="1">
      <alignment horizontal="left" vertical="top" wrapText="1"/>
      <protection locked="0" hidden="1"/>
    </xf>
    <xf numFmtId="14" fontId="6" fillId="0" borderId="8" xfId="0" applyNumberFormat="1" applyFont="1" applyFill="1" applyBorder="1" applyAlignment="1" applyProtection="1">
      <alignment horizontal="left"/>
      <protection locked="0"/>
    </xf>
    <xf numFmtId="0" fontId="0" fillId="0" borderId="42" xfId="0" applyBorder="1" applyAlignment="1">
      <alignment horizontal="left" vertical="center" wrapText="1"/>
    </xf>
    <xf numFmtId="0" fontId="6" fillId="0" borderId="0" xfId="0" applyFont="1" applyAlignment="1" applyProtection="1">
      <alignment horizontal="left" vertical="center" wrapText="1"/>
      <protection hidden="1"/>
    </xf>
    <xf numFmtId="0" fontId="6" fillId="4" borderId="46" xfId="0" applyFont="1" applyFill="1" applyBorder="1" applyAlignment="1">
      <alignment horizontal="left" vertical="center" wrapText="1"/>
    </xf>
    <xf numFmtId="0" fontId="21" fillId="5" borderId="1" xfId="0" applyFont="1" applyFill="1" applyBorder="1" applyAlignment="1" applyProtection="1">
      <alignment horizontal="right"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center" vertical="center"/>
      <protection locked="0" hidden="1"/>
    </xf>
    <xf numFmtId="0" fontId="6" fillId="0" borderId="21" xfId="0" applyFont="1" applyBorder="1" applyAlignment="1" applyProtection="1">
      <alignment horizontal="right" vertical="center"/>
      <protection hidden="1"/>
    </xf>
    <xf numFmtId="0" fontId="6" fillId="0" borderId="61" xfId="0" applyFont="1" applyBorder="1" applyAlignment="1" applyProtection="1">
      <alignment horizontal="right" vertical="center"/>
      <protection hidden="1"/>
    </xf>
    <xf numFmtId="0" fontId="6" fillId="0" borderId="22" xfId="0" applyFont="1" applyBorder="1" applyAlignment="1" applyProtection="1">
      <alignment horizontal="right" vertical="center"/>
      <protection hidden="1"/>
    </xf>
    <xf numFmtId="0" fontId="6" fillId="0" borderId="60" xfId="0" applyFont="1"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8" fillId="0" borderId="0" xfId="0" applyFont="1" applyBorder="1" applyAlignment="1">
      <alignment horizontal="left" vertical="center"/>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6" fillId="4" borderId="25" xfId="0" applyFont="1" applyFill="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5" fillId="8" borderId="13" xfId="0" applyFont="1" applyFill="1" applyBorder="1" applyAlignment="1">
      <alignment horizontal="left" vertical="center"/>
    </xf>
    <xf numFmtId="0" fontId="5" fillId="8" borderId="0" xfId="0" applyFont="1" applyFill="1" applyBorder="1" applyAlignment="1">
      <alignment horizontal="left" vertical="center"/>
    </xf>
    <xf numFmtId="0" fontId="5" fillId="8" borderId="13" xfId="0" applyFont="1" applyFill="1" applyBorder="1" applyAlignment="1">
      <alignment horizontal="left"/>
    </xf>
    <xf numFmtId="0" fontId="5" fillId="8" borderId="0" xfId="0" applyFont="1" applyFill="1" applyBorder="1" applyAlignment="1">
      <alignment horizontal="left"/>
    </xf>
    <xf numFmtId="0" fontId="1" fillId="0" borderId="0" xfId="0" applyFont="1" applyBorder="1" applyAlignment="1">
      <alignment horizontal="left" vertical="top" wrapText="1"/>
    </xf>
    <xf numFmtId="0" fontId="1" fillId="0" borderId="14" xfId="0" applyFont="1" applyBorder="1" applyAlignment="1">
      <alignment horizontal="left" vertical="top" wrapText="1"/>
    </xf>
    <xf numFmtId="0" fontId="4" fillId="0" borderId="13" xfId="0" applyFont="1" applyBorder="1" applyAlignment="1">
      <alignment horizontal="left" indent="1"/>
    </xf>
    <xf numFmtId="0" fontId="4" fillId="0" borderId="0" xfId="0" applyFont="1" applyBorder="1" applyAlignment="1">
      <alignment horizontal="left" indent="1"/>
    </xf>
    <xf numFmtId="0" fontId="1" fillId="0" borderId="13" xfId="0" applyFont="1" applyBorder="1" applyAlignment="1">
      <alignment horizontal="center"/>
    </xf>
    <xf numFmtId="0" fontId="1" fillId="0" borderId="0" xfId="0" applyFont="1" applyBorder="1" applyAlignment="1">
      <alignment horizontal="center"/>
    </xf>
    <xf numFmtId="0" fontId="1" fillId="0" borderId="14" xfId="0" applyFont="1" applyBorder="1" applyAlignment="1">
      <alignment horizontal="center"/>
    </xf>
    <xf numFmtId="0" fontId="1" fillId="0" borderId="13" xfId="0" applyFont="1" applyBorder="1" applyAlignment="1">
      <alignment horizontal="left" vertical="top" wrapText="1"/>
    </xf>
    <xf numFmtId="0" fontId="1" fillId="0" borderId="31" xfId="0" applyFont="1" applyBorder="1" applyAlignment="1">
      <alignment horizontal="left" vertical="top" textRotation="90" wrapText="1"/>
    </xf>
    <xf numFmtId="0" fontId="1" fillId="0" borderId="8" xfId="0" applyFont="1" applyBorder="1" applyAlignment="1">
      <alignment horizontal="left" vertical="top" textRotation="90" wrapText="1"/>
    </xf>
    <xf numFmtId="0" fontId="1" fillId="0" borderId="30" xfId="0" applyFont="1" applyBorder="1" applyAlignment="1">
      <alignment horizontal="left" vertical="top" textRotation="90" wrapText="1"/>
    </xf>
    <xf numFmtId="0" fontId="1" fillId="0" borderId="13" xfId="0" applyFont="1" applyBorder="1" applyAlignment="1">
      <alignment horizontal="left" vertical="top" textRotation="90"/>
    </xf>
    <xf numFmtId="0" fontId="1" fillId="0" borderId="0" xfId="0" applyFont="1" applyBorder="1" applyAlignment="1">
      <alignment horizontal="left" vertical="top" textRotation="90"/>
    </xf>
    <xf numFmtId="0" fontId="5" fillId="8" borderId="14" xfId="0" applyFont="1" applyFill="1" applyBorder="1" applyAlignment="1">
      <alignment horizontal="left" vertical="center"/>
    </xf>
    <xf numFmtId="0" fontId="5" fillId="0" borderId="13" xfId="0" applyFont="1" applyBorder="1" applyAlignment="1">
      <alignment horizontal="left"/>
    </xf>
    <xf numFmtId="0" fontId="5" fillId="0" borderId="0" xfId="0" applyFont="1" applyBorder="1" applyAlignment="1">
      <alignment horizontal="left"/>
    </xf>
    <xf numFmtId="0" fontId="2" fillId="0" borderId="0" xfId="0" applyFont="1" applyBorder="1" applyAlignment="1">
      <alignment horizontal="left" vertical="top"/>
    </xf>
    <xf numFmtId="0" fontId="2" fillId="0" borderId="14" xfId="0" applyFont="1" applyBorder="1" applyAlignment="1">
      <alignment horizontal="left" vertical="top"/>
    </xf>
    <xf numFmtId="0" fontId="2" fillId="0" borderId="13" xfId="0" applyFont="1" applyBorder="1" applyAlignment="1">
      <alignment horizontal="left" vertical="top"/>
    </xf>
    <xf numFmtId="0" fontId="11" fillId="0" borderId="0" xfId="0" applyFont="1" applyAlignment="1">
      <alignment horizontal="center" vertical="top"/>
    </xf>
    <xf numFmtId="0" fontId="28" fillId="0" borderId="13" xfId="0" applyFont="1" applyBorder="1" applyAlignment="1">
      <alignment horizontal="left" vertical="top"/>
    </xf>
    <xf numFmtId="0" fontId="28" fillId="0" borderId="0" xfId="0" applyFont="1" applyBorder="1" applyAlignment="1">
      <alignment horizontal="left" vertical="top"/>
    </xf>
    <xf numFmtId="0" fontId="28" fillId="0" borderId="14" xfId="0" applyFont="1" applyBorder="1" applyAlignment="1">
      <alignment horizontal="left" vertical="top"/>
    </xf>
    <xf numFmtId="0" fontId="27" fillId="0" borderId="13" xfId="0" applyFont="1" applyBorder="1" applyAlignment="1">
      <alignment horizontal="left" vertical="top" wrapText="1"/>
    </xf>
    <xf numFmtId="0" fontId="27" fillId="0" borderId="0" xfId="0" applyFont="1" applyBorder="1" applyAlignment="1">
      <alignment horizontal="left" vertical="top" wrapText="1"/>
    </xf>
    <xf numFmtId="0" fontId="27"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4" fillId="0" borderId="13" xfId="0" applyFont="1" applyBorder="1" applyAlignment="1">
      <alignment horizontal="left" vertical="top" indent="1"/>
    </xf>
    <xf numFmtId="0" fontId="4" fillId="0" borderId="0" xfId="0" applyFont="1" applyBorder="1" applyAlignment="1">
      <alignment horizontal="left" vertical="top" indent="1"/>
    </xf>
    <xf numFmtId="0" fontId="3" fillId="0" borderId="13" xfId="0" applyFont="1" applyBorder="1" applyAlignment="1">
      <alignment horizontal="left" indent="1"/>
    </xf>
    <xf numFmtId="0" fontId="3" fillId="0" borderId="0" xfId="0" applyFont="1" applyBorder="1" applyAlignment="1">
      <alignment horizontal="left" indent="1"/>
    </xf>
    <xf numFmtId="0" fontId="29" fillId="0" borderId="24" xfId="0" applyFont="1" applyBorder="1" applyAlignment="1">
      <alignment horizontal="left" vertical="center"/>
    </xf>
    <xf numFmtId="0" fontId="29" fillId="0" borderId="19" xfId="0" applyFont="1" applyBorder="1" applyAlignment="1">
      <alignment horizontal="left" vertical="center"/>
    </xf>
    <xf numFmtId="0" fontId="29" fillId="12" borderId="24" xfId="0" applyFont="1" applyFill="1" applyBorder="1" applyAlignment="1">
      <alignment horizontal="left" vertical="center"/>
    </xf>
    <xf numFmtId="0" fontId="29" fillId="12" borderId="19" xfId="0" applyFont="1" applyFill="1" applyBorder="1" applyAlignment="1">
      <alignment horizontal="left" vertical="center"/>
    </xf>
    <xf numFmtId="0" fontId="2" fillId="0" borderId="66" xfId="0" applyFont="1" applyBorder="1" applyAlignment="1">
      <alignment horizontal="left" vertical="center"/>
    </xf>
    <xf numFmtId="0" fontId="2" fillId="0" borderId="65" xfId="0" applyFont="1" applyBorder="1" applyAlignment="1">
      <alignment horizontal="left" vertical="center"/>
    </xf>
    <xf numFmtId="0" fontId="2" fillId="4" borderId="66" xfId="0" applyFont="1" applyFill="1" applyBorder="1" applyAlignment="1">
      <alignment horizontal="left" vertical="center"/>
    </xf>
    <xf numFmtId="0" fontId="2" fillId="4" borderId="65" xfId="0" applyFont="1" applyFill="1" applyBorder="1" applyAlignment="1">
      <alignment horizontal="left" vertical="center"/>
    </xf>
    <xf numFmtId="0" fontId="32" fillId="0" borderId="71" xfId="0" applyFont="1" applyBorder="1" applyAlignment="1">
      <alignment horizontal="left"/>
    </xf>
    <xf numFmtId="0" fontId="32" fillId="0" borderId="13" xfId="0" applyFont="1" applyBorder="1" applyAlignment="1">
      <alignment horizontal="left"/>
    </xf>
    <xf numFmtId="0" fontId="32" fillId="0" borderId="0" xfId="0" applyFont="1" applyBorder="1" applyAlignment="1">
      <alignment horizontal="left"/>
    </xf>
    <xf numFmtId="0" fontId="11" fillId="0" borderId="0" xfId="0" applyFont="1" applyBorder="1" applyAlignment="1">
      <alignment horizontal="right" vertical="center" textRotation="180"/>
    </xf>
    <xf numFmtId="0" fontId="2" fillId="4" borderId="72" xfId="0" applyFont="1" applyFill="1" applyBorder="1" applyAlignment="1">
      <alignment horizontal="left" vertical="center"/>
    </xf>
    <xf numFmtId="0" fontId="2" fillId="4" borderId="73" xfId="0" applyFont="1" applyFill="1" applyBorder="1" applyAlignment="1">
      <alignment horizontal="left" vertical="center"/>
    </xf>
  </cellXfs>
  <cellStyles count="2">
    <cellStyle name="Link" xfId="1" builtinId="8"/>
    <cellStyle name="Standard" xfId="0" builtinId="0"/>
  </cellStyles>
  <dxfs count="24">
    <dxf>
      <fill>
        <patternFill>
          <bgColor rgb="FFFF0000"/>
        </patternFill>
      </fill>
    </dxf>
    <dxf>
      <fill>
        <patternFill>
          <bgColor rgb="FF00B050"/>
        </patternFill>
      </fill>
    </dxf>
    <dxf>
      <fill>
        <patternFill>
          <bgColor rgb="FFFFFF00"/>
        </patternFill>
      </fill>
    </dxf>
    <dxf>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66"/>
        </patternFill>
      </fill>
    </dxf>
    <dxf>
      <fill>
        <patternFill>
          <bgColor rgb="FF00B05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00B050"/>
        </patternFill>
      </fill>
    </dxf>
    <dxf>
      <fill>
        <patternFill>
          <bgColor rgb="FFFFFF00"/>
        </patternFill>
      </fill>
    </dxf>
    <dxf>
      <fill>
        <patternFill>
          <bgColor rgb="FFFF0000"/>
        </patternFill>
      </fill>
    </dxf>
    <dxf>
      <font>
        <b/>
        <i val="0"/>
      </font>
      <fill>
        <patternFill>
          <bgColor rgb="FF00B050"/>
        </patternFill>
      </fill>
    </dxf>
    <dxf>
      <font>
        <b/>
        <i val="0"/>
      </font>
      <fill>
        <patternFill>
          <bgColor rgb="FFFFFF00"/>
        </patternFill>
      </fill>
    </dxf>
    <dxf>
      <font>
        <b/>
        <i val="0"/>
      </font>
      <fill>
        <patternFill>
          <bgColor rgb="FFFF0000"/>
        </patternFill>
      </fill>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6" fmlaLink="Hilfstabelle!$A$2" fmlaRange="Hilfstabelle!$A$4:$A$26" noThreeD="1" sel="1" val="0"/>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W$59"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W$60"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V$120" lockText="1" noThreeD="1"/>
</file>

<file path=xl/ctrlProps/ctrlProp127.xml><?xml version="1.0" encoding="utf-8"?>
<formControlPr xmlns="http://schemas.microsoft.com/office/spreadsheetml/2009/9/main" objectType="CheckBox" fmlaLink="$X$120"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W$61"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Q$25" lockText="1" noThreeD="1"/>
</file>

<file path=xl/ctrlProps/ctrlProp136.xml><?xml version="1.0" encoding="utf-8"?>
<formControlPr xmlns="http://schemas.microsoft.com/office/spreadsheetml/2009/9/main" objectType="CheckBox" fmlaLink="$Q$26" lockText="1" noThreeD="1"/>
</file>

<file path=xl/ctrlProps/ctrlProp137.xml><?xml version="1.0" encoding="utf-8"?>
<formControlPr xmlns="http://schemas.microsoft.com/office/spreadsheetml/2009/9/main" objectType="CheckBox" fmlaLink="$Q$27" lockText="1" noThreeD="1"/>
</file>

<file path=xl/ctrlProps/ctrlProp138.xml><?xml version="1.0" encoding="utf-8"?>
<formControlPr xmlns="http://schemas.microsoft.com/office/spreadsheetml/2009/9/main" objectType="CheckBox" fmlaLink="$Q$28"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W$62"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W$63" lockText="1" noThreeD="1"/>
</file>

<file path=xl/ctrlProps/ctrlProp16.xml><?xml version="1.0" encoding="utf-8"?>
<formControlPr xmlns="http://schemas.microsoft.com/office/spreadsheetml/2009/9/main" objectType="CheckBox" fmlaLink="$W$64" lockText="1" noThreeD="1"/>
</file>

<file path=xl/ctrlProps/ctrlProp17.xml><?xml version="1.0" encoding="utf-8"?>
<formControlPr xmlns="http://schemas.microsoft.com/office/spreadsheetml/2009/9/main" objectType="CheckBox" fmlaLink="$W$66" lockText="1" noThreeD="1"/>
</file>

<file path=xl/ctrlProps/ctrlProp18.xml><?xml version="1.0" encoding="utf-8"?>
<formControlPr xmlns="http://schemas.microsoft.com/office/spreadsheetml/2009/9/main" objectType="CheckBox" fmlaLink="$V$71" lockText="1" noThreeD="1"/>
</file>

<file path=xl/ctrlProps/ctrlProp19.xml><?xml version="1.0" encoding="utf-8"?>
<formControlPr xmlns="http://schemas.microsoft.com/office/spreadsheetml/2009/9/main" objectType="CheckBox" fmlaLink="$X$7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V$72" lockText="1" noThreeD="1"/>
</file>

<file path=xl/ctrlProps/ctrlProp21.xml><?xml version="1.0" encoding="utf-8"?>
<formControlPr xmlns="http://schemas.microsoft.com/office/spreadsheetml/2009/9/main" objectType="CheckBox" fmlaLink="$X$72" lockText="1" noThreeD="1"/>
</file>

<file path=xl/ctrlProps/ctrlProp22.xml><?xml version="1.0" encoding="utf-8"?>
<formControlPr xmlns="http://schemas.microsoft.com/office/spreadsheetml/2009/9/main" objectType="CheckBox" fmlaLink="$V$73" lockText="1" noThreeD="1"/>
</file>

<file path=xl/ctrlProps/ctrlProp23.xml><?xml version="1.0" encoding="utf-8"?>
<formControlPr xmlns="http://schemas.microsoft.com/office/spreadsheetml/2009/9/main" objectType="CheckBox" fmlaLink="$X$73" lockText="1" noThreeD="1"/>
</file>

<file path=xl/ctrlProps/ctrlProp24.xml><?xml version="1.0" encoding="utf-8"?>
<formControlPr xmlns="http://schemas.microsoft.com/office/spreadsheetml/2009/9/main" objectType="CheckBox" fmlaLink="$V$74" lockText="1" noThreeD="1"/>
</file>

<file path=xl/ctrlProps/ctrlProp25.xml><?xml version="1.0" encoding="utf-8"?>
<formControlPr xmlns="http://schemas.microsoft.com/office/spreadsheetml/2009/9/main" objectType="CheckBox" fmlaLink="$X$74" lockText="1" noThreeD="1"/>
</file>

<file path=xl/ctrlProps/ctrlProp26.xml><?xml version="1.0" encoding="utf-8"?>
<formControlPr xmlns="http://schemas.microsoft.com/office/spreadsheetml/2009/9/main" objectType="CheckBox" fmlaLink="$V$76" lockText="1" noThreeD="1"/>
</file>

<file path=xl/ctrlProps/ctrlProp27.xml><?xml version="1.0" encoding="utf-8"?>
<formControlPr xmlns="http://schemas.microsoft.com/office/spreadsheetml/2009/9/main" objectType="CheckBox" fmlaLink="$X$76" lockText="1" noThreeD="1"/>
</file>

<file path=xl/ctrlProps/ctrlProp28.xml><?xml version="1.0" encoding="utf-8"?>
<formControlPr xmlns="http://schemas.microsoft.com/office/spreadsheetml/2009/9/main" objectType="CheckBox" fmlaLink="$V$77" lockText="1" noThreeD="1"/>
</file>

<file path=xl/ctrlProps/ctrlProp29.xml><?xml version="1.0" encoding="utf-8"?>
<formControlPr xmlns="http://schemas.microsoft.com/office/spreadsheetml/2009/9/main" objectType="CheckBox" fmlaLink="$X$77"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V$78" lockText="1" noThreeD="1"/>
</file>

<file path=xl/ctrlProps/ctrlProp31.xml><?xml version="1.0" encoding="utf-8"?>
<formControlPr xmlns="http://schemas.microsoft.com/office/spreadsheetml/2009/9/main" objectType="CheckBox" fmlaLink="$X$78" lockText="1" noThreeD="1"/>
</file>

<file path=xl/ctrlProps/ctrlProp32.xml><?xml version="1.0" encoding="utf-8"?>
<formControlPr xmlns="http://schemas.microsoft.com/office/spreadsheetml/2009/9/main" objectType="CheckBox" fmlaLink="$V$79" lockText="1" noThreeD="1"/>
</file>

<file path=xl/ctrlProps/ctrlProp33.xml><?xml version="1.0" encoding="utf-8"?>
<formControlPr xmlns="http://schemas.microsoft.com/office/spreadsheetml/2009/9/main" objectType="CheckBox" fmlaLink="$X$79" lockText="1" noThreeD="1"/>
</file>

<file path=xl/ctrlProps/ctrlProp34.xml><?xml version="1.0" encoding="utf-8"?>
<formControlPr xmlns="http://schemas.microsoft.com/office/spreadsheetml/2009/9/main" objectType="CheckBox" fmlaLink="$V$80" lockText="1" noThreeD="1"/>
</file>

<file path=xl/ctrlProps/ctrlProp35.xml><?xml version="1.0" encoding="utf-8"?>
<formControlPr xmlns="http://schemas.microsoft.com/office/spreadsheetml/2009/9/main" objectType="CheckBox" fmlaLink="$X$80" lockText="1" noThreeD="1"/>
</file>

<file path=xl/ctrlProps/ctrlProp36.xml><?xml version="1.0" encoding="utf-8"?>
<formControlPr xmlns="http://schemas.microsoft.com/office/spreadsheetml/2009/9/main" objectType="CheckBox" fmlaLink="$V$82" lockText="1" noThreeD="1"/>
</file>

<file path=xl/ctrlProps/ctrlProp37.xml><?xml version="1.0" encoding="utf-8"?>
<formControlPr xmlns="http://schemas.microsoft.com/office/spreadsheetml/2009/9/main" objectType="CheckBox" fmlaLink="$X$82" lockText="1" noThreeD="1"/>
</file>

<file path=xl/ctrlProps/ctrlProp38.xml><?xml version="1.0" encoding="utf-8"?>
<formControlPr xmlns="http://schemas.microsoft.com/office/spreadsheetml/2009/9/main" objectType="CheckBox" fmlaLink="$V$88" lockText="1" noThreeD="1"/>
</file>

<file path=xl/ctrlProps/ctrlProp39.xml><?xml version="1.0" encoding="utf-8"?>
<formControlPr xmlns="http://schemas.microsoft.com/office/spreadsheetml/2009/9/main" objectType="CheckBox" fmlaLink="$X$88"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V$89" lockText="1" noThreeD="1"/>
</file>

<file path=xl/ctrlProps/ctrlProp41.xml><?xml version="1.0" encoding="utf-8"?>
<formControlPr xmlns="http://schemas.microsoft.com/office/spreadsheetml/2009/9/main" objectType="CheckBox" fmlaLink="$X$89" lockText="1" noThreeD="1"/>
</file>

<file path=xl/ctrlProps/ctrlProp42.xml><?xml version="1.0" encoding="utf-8"?>
<formControlPr xmlns="http://schemas.microsoft.com/office/spreadsheetml/2009/9/main" objectType="CheckBox" fmlaLink="$V$91" lockText="1" noThreeD="1"/>
</file>

<file path=xl/ctrlProps/ctrlProp43.xml><?xml version="1.0" encoding="utf-8"?>
<formControlPr xmlns="http://schemas.microsoft.com/office/spreadsheetml/2009/9/main" objectType="CheckBox" fmlaLink="$X$91" lockText="1" noThreeD="1"/>
</file>

<file path=xl/ctrlProps/ctrlProp44.xml><?xml version="1.0" encoding="utf-8"?>
<formControlPr xmlns="http://schemas.microsoft.com/office/spreadsheetml/2009/9/main" objectType="CheckBox" fmlaLink="$V$93" lockText="1" noThreeD="1"/>
</file>

<file path=xl/ctrlProps/ctrlProp45.xml><?xml version="1.0" encoding="utf-8"?>
<formControlPr xmlns="http://schemas.microsoft.com/office/spreadsheetml/2009/9/main" objectType="CheckBox" fmlaLink="$X$93" lockText="1" noThreeD="1"/>
</file>

<file path=xl/ctrlProps/ctrlProp46.xml><?xml version="1.0" encoding="utf-8"?>
<formControlPr xmlns="http://schemas.microsoft.com/office/spreadsheetml/2009/9/main" objectType="CheckBox" fmlaLink="$V$114" lockText="1" noThreeD="1"/>
</file>

<file path=xl/ctrlProps/ctrlProp47.xml><?xml version="1.0" encoding="utf-8"?>
<formControlPr xmlns="http://schemas.microsoft.com/office/spreadsheetml/2009/9/main" objectType="CheckBox" fmlaLink="$X$114" lockText="1" noThreeD="1"/>
</file>

<file path=xl/ctrlProps/ctrlProp48.xml><?xml version="1.0" encoding="utf-8"?>
<formControlPr xmlns="http://schemas.microsoft.com/office/spreadsheetml/2009/9/main" objectType="CheckBox" fmlaLink="$V$115" lockText="1" noThreeD="1"/>
</file>

<file path=xl/ctrlProps/ctrlProp49.xml><?xml version="1.0" encoding="utf-8"?>
<formControlPr xmlns="http://schemas.microsoft.com/office/spreadsheetml/2009/9/main" objectType="CheckBox" fmlaLink="$X$115"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V$117" lockText="1" noThreeD="1"/>
</file>

<file path=xl/ctrlProps/ctrlProp51.xml><?xml version="1.0" encoding="utf-8"?>
<formControlPr xmlns="http://schemas.microsoft.com/office/spreadsheetml/2009/9/main" objectType="CheckBox" fmlaLink="$X$117" lockText="1" noThreeD="1"/>
</file>

<file path=xl/ctrlProps/ctrlProp52.xml><?xml version="1.0" encoding="utf-8"?>
<formControlPr xmlns="http://schemas.microsoft.com/office/spreadsheetml/2009/9/main" objectType="CheckBox" fmlaLink="$V$118" lockText="1" noThreeD="1"/>
</file>

<file path=xl/ctrlProps/ctrlProp53.xml><?xml version="1.0" encoding="utf-8"?>
<formControlPr xmlns="http://schemas.microsoft.com/office/spreadsheetml/2009/9/main" objectType="CheckBox" fmlaLink="$X$118" lockText="1" noThreeD="1"/>
</file>

<file path=xl/ctrlProps/ctrlProp54.xml><?xml version="1.0" encoding="utf-8"?>
<formControlPr xmlns="http://schemas.microsoft.com/office/spreadsheetml/2009/9/main" objectType="CheckBox" fmlaLink="$V$122" lockText="1" noThreeD="1"/>
</file>

<file path=xl/ctrlProps/ctrlProp55.xml><?xml version="1.0" encoding="utf-8"?>
<formControlPr xmlns="http://schemas.microsoft.com/office/spreadsheetml/2009/9/main" objectType="CheckBox" fmlaLink="$X$122" lockText="1" noThreeD="1"/>
</file>

<file path=xl/ctrlProps/ctrlProp56.xml><?xml version="1.0" encoding="utf-8"?>
<formControlPr xmlns="http://schemas.microsoft.com/office/spreadsheetml/2009/9/main" objectType="CheckBox" fmlaLink="$V$124" lockText="1" noThreeD="1"/>
</file>

<file path=xl/ctrlProps/ctrlProp57.xml><?xml version="1.0" encoding="utf-8"?>
<formControlPr xmlns="http://schemas.microsoft.com/office/spreadsheetml/2009/9/main" objectType="CheckBox" fmlaLink="$X$124" lockText="1" noThreeD="1"/>
</file>

<file path=xl/ctrlProps/ctrlProp58.xml><?xml version="1.0" encoding="utf-8"?>
<formControlPr xmlns="http://schemas.microsoft.com/office/spreadsheetml/2009/9/main" objectType="CheckBox" fmlaLink="$V$125" lockText="1" noThreeD="1"/>
</file>

<file path=xl/ctrlProps/ctrlProp59.xml><?xml version="1.0" encoding="utf-8"?>
<formControlPr xmlns="http://schemas.microsoft.com/office/spreadsheetml/2009/9/main" objectType="CheckBox" fmlaLink="$X$125"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V$126" lockText="1" noThreeD="1"/>
</file>

<file path=xl/ctrlProps/ctrlProp61.xml><?xml version="1.0" encoding="utf-8"?>
<formControlPr xmlns="http://schemas.microsoft.com/office/spreadsheetml/2009/9/main" objectType="CheckBox" fmlaLink="$X$126" lockText="1" noThreeD="1"/>
</file>

<file path=xl/ctrlProps/ctrlProp62.xml><?xml version="1.0" encoding="utf-8"?>
<formControlPr xmlns="http://schemas.microsoft.com/office/spreadsheetml/2009/9/main" objectType="CheckBox" fmlaLink="$V$127" lockText="1" noThreeD="1"/>
</file>

<file path=xl/ctrlProps/ctrlProp63.xml><?xml version="1.0" encoding="utf-8"?>
<formControlPr xmlns="http://schemas.microsoft.com/office/spreadsheetml/2009/9/main" objectType="CheckBox" fmlaLink="$X$127" lockText="1" noThreeD="1"/>
</file>

<file path=xl/ctrlProps/ctrlProp64.xml><?xml version="1.0" encoding="utf-8"?>
<formControlPr xmlns="http://schemas.microsoft.com/office/spreadsheetml/2009/9/main" objectType="CheckBox" fmlaLink="$V$128" lockText="1" noThreeD="1"/>
</file>

<file path=xl/ctrlProps/ctrlProp65.xml><?xml version="1.0" encoding="utf-8"?>
<formControlPr xmlns="http://schemas.microsoft.com/office/spreadsheetml/2009/9/main" objectType="CheckBox" fmlaLink="$X$128" lockText="1" noThreeD="1"/>
</file>

<file path=xl/ctrlProps/ctrlProp66.xml><?xml version="1.0" encoding="utf-8"?>
<formControlPr xmlns="http://schemas.microsoft.com/office/spreadsheetml/2009/9/main" objectType="CheckBox" fmlaLink="$V$130" lockText="1" noThreeD="1"/>
</file>

<file path=xl/ctrlProps/ctrlProp67.xml><?xml version="1.0" encoding="utf-8"?>
<formControlPr xmlns="http://schemas.microsoft.com/office/spreadsheetml/2009/9/main" objectType="CheckBox" fmlaLink="$X$130" lockText="1" noThreeD="1"/>
</file>

<file path=xl/ctrlProps/ctrlProp68.xml><?xml version="1.0" encoding="utf-8"?>
<formControlPr xmlns="http://schemas.microsoft.com/office/spreadsheetml/2009/9/main" objectType="CheckBox" fmlaLink="$V$132" lockText="1" noThreeD="1"/>
</file>

<file path=xl/ctrlProps/ctrlProp69.xml><?xml version="1.0" encoding="utf-8"?>
<formControlPr xmlns="http://schemas.microsoft.com/office/spreadsheetml/2009/9/main" objectType="CheckBox" fmlaLink="$X$13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V$134" lockText="1" noThreeD="1"/>
</file>

<file path=xl/ctrlProps/ctrlProp71.xml><?xml version="1.0" encoding="utf-8"?>
<formControlPr xmlns="http://schemas.microsoft.com/office/spreadsheetml/2009/9/main" objectType="CheckBox" fmlaLink="$X$134"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131885</xdr:colOff>
      <xdr:row>3</xdr:row>
      <xdr:rowOff>112835</xdr:rowOff>
    </xdr:from>
    <xdr:to>
      <xdr:col>11</xdr:col>
      <xdr:colOff>749202</xdr:colOff>
      <xdr:row>5</xdr:row>
      <xdr:rowOff>46160</xdr:rowOff>
    </xdr:to>
    <xdr:pic>
      <xdr:nvPicPr>
        <xdr:cNvPr id="2" name="Grafik 1" descr="MBDA_Bayern-Chemie_2014_SR_rgb.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28135" y="684335"/>
          <a:ext cx="2141317" cy="314325"/>
        </a:xfrm>
        <a:prstGeom prst="rect">
          <a:avLst/>
        </a:prstGeom>
      </xdr:spPr>
    </xdr:pic>
    <xdr:clientData/>
  </xdr:twoCellAnchor>
  <xdr:twoCellAnchor>
    <xdr:from>
      <xdr:col>4</xdr:col>
      <xdr:colOff>990600</xdr:colOff>
      <xdr:row>9</xdr:row>
      <xdr:rowOff>28575</xdr:rowOff>
    </xdr:from>
    <xdr:to>
      <xdr:col>4</xdr:col>
      <xdr:colOff>1134600</xdr:colOff>
      <xdr:row>9</xdr:row>
      <xdr:rowOff>172575</xdr:rowOff>
    </xdr:to>
    <xdr:sp macro="" textlink="">
      <xdr:nvSpPr>
        <xdr:cNvPr id="4" name="Rechteck 3">
          <a:extLst>
            <a:ext uri="{FF2B5EF4-FFF2-40B4-BE49-F238E27FC236}">
              <a16:creationId xmlns:a16="http://schemas.microsoft.com/office/drawing/2014/main" id="{00000000-0008-0000-0000-000004000000}"/>
            </a:ext>
          </a:extLst>
        </xdr:cNvPr>
        <xdr:cNvSpPr/>
      </xdr:nvSpPr>
      <xdr:spPr>
        <a:xfrm>
          <a:off x="5010150" y="1743075"/>
          <a:ext cx="144000" cy="1440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990600</xdr:colOff>
      <xdr:row>10</xdr:row>
      <xdr:rowOff>38100</xdr:rowOff>
    </xdr:from>
    <xdr:to>
      <xdr:col>4</xdr:col>
      <xdr:colOff>1134600</xdr:colOff>
      <xdr:row>10</xdr:row>
      <xdr:rowOff>182100</xdr:rowOff>
    </xdr:to>
    <xdr:sp macro="" textlink="">
      <xdr:nvSpPr>
        <xdr:cNvPr id="5" name="Rechteck 4">
          <a:extLst>
            <a:ext uri="{FF2B5EF4-FFF2-40B4-BE49-F238E27FC236}">
              <a16:creationId xmlns:a16="http://schemas.microsoft.com/office/drawing/2014/main" id="{00000000-0008-0000-0000-000005000000}"/>
            </a:ext>
          </a:extLst>
        </xdr:cNvPr>
        <xdr:cNvSpPr/>
      </xdr:nvSpPr>
      <xdr:spPr>
        <a:xfrm>
          <a:off x="5010150" y="1943100"/>
          <a:ext cx="144000" cy="14400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43962</xdr:colOff>
      <xdr:row>8</xdr:row>
      <xdr:rowOff>29308</xdr:rowOff>
    </xdr:from>
    <xdr:to>
      <xdr:col>5</xdr:col>
      <xdr:colOff>187962</xdr:colOff>
      <xdr:row>8</xdr:row>
      <xdr:rowOff>173308</xdr:rowOff>
    </xdr:to>
    <xdr:sp macro="" textlink="">
      <xdr:nvSpPr>
        <xdr:cNvPr id="6" name="Rechteck 5">
          <a:extLst>
            <a:ext uri="{FF2B5EF4-FFF2-40B4-BE49-F238E27FC236}">
              <a16:creationId xmlns:a16="http://schemas.microsoft.com/office/drawing/2014/main" id="{00000000-0008-0000-0000-000006000000}"/>
            </a:ext>
          </a:extLst>
        </xdr:cNvPr>
        <xdr:cNvSpPr/>
      </xdr:nvSpPr>
      <xdr:spPr>
        <a:xfrm>
          <a:off x="4989635" y="1553308"/>
          <a:ext cx="144000" cy="14400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de-DE" sz="1100"/>
        </a:p>
      </xdr:txBody>
    </xdr:sp>
    <xdr:clientData/>
  </xdr:twoCellAnchor>
  <xdr:twoCellAnchor>
    <xdr:from>
      <xdr:col>5</xdr:col>
      <xdr:colOff>43962</xdr:colOff>
      <xdr:row>9</xdr:row>
      <xdr:rowOff>31506</xdr:rowOff>
    </xdr:from>
    <xdr:to>
      <xdr:col>5</xdr:col>
      <xdr:colOff>187962</xdr:colOff>
      <xdr:row>9</xdr:row>
      <xdr:rowOff>175506</xdr:rowOff>
    </xdr:to>
    <xdr:sp macro="" textlink="">
      <xdr:nvSpPr>
        <xdr:cNvPr id="7" name="Rechteck 6">
          <a:extLst>
            <a:ext uri="{FF2B5EF4-FFF2-40B4-BE49-F238E27FC236}">
              <a16:creationId xmlns:a16="http://schemas.microsoft.com/office/drawing/2014/main" id="{00000000-0008-0000-0000-000007000000}"/>
            </a:ext>
          </a:extLst>
        </xdr:cNvPr>
        <xdr:cNvSpPr/>
      </xdr:nvSpPr>
      <xdr:spPr>
        <a:xfrm>
          <a:off x="4989635" y="1746006"/>
          <a:ext cx="144000" cy="1440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de-DE" sz="1100"/>
        </a:p>
      </xdr:txBody>
    </xdr:sp>
    <xdr:clientData/>
  </xdr:twoCellAnchor>
  <xdr:twoCellAnchor>
    <xdr:from>
      <xdr:col>5</xdr:col>
      <xdr:colOff>43962</xdr:colOff>
      <xdr:row>10</xdr:row>
      <xdr:rowOff>33704</xdr:rowOff>
    </xdr:from>
    <xdr:to>
      <xdr:col>5</xdr:col>
      <xdr:colOff>187962</xdr:colOff>
      <xdr:row>10</xdr:row>
      <xdr:rowOff>177704</xdr:rowOff>
    </xdr:to>
    <xdr:sp macro="" textlink="">
      <xdr:nvSpPr>
        <xdr:cNvPr id="8" name="Rechteck 7">
          <a:extLst>
            <a:ext uri="{FF2B5EF4-FFF2-40B4-BE49-F238E27FC236}">
              <a16:creationId xmlns:a16="http://schemas.microsoft.com/office/drawing/2014/main" id="{00000000-0008-0000-0000-000008000000}"/>
            </a:ext>
          </a:extLst>
        </xdr:cNvPr>
        <xdr:cNvSpPr/>
      </xdr:nvSpPr>
      <xdr:spPr>
        <a:xfrm>
          <a:off x="4989635" y="1938704"/>
          <a:ext cx="144000" cy="14400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15</xdr:row>
          <xdr:rowOff>171450</xdr:rowOff>
        </xdr:from>
        <xdr:to>
          <xdr:col>8</xdr:col>
          <xdr:colOff>209550</xdr:colOff>
          <xdr:row>16</xdr:row>
          <xdr:rowOff>184150</xdr:rowOff>
        </xdr:to>
        <xdr:sp macro="" textlink="">
          <xdr:nvSpPr>
            <xdr:cNvPr id="1028" name="Drop Down 4" descr="Bitte wählen..."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171450</xdr:rowOff>
        </xdr:from>
        <xdr:to>
          <xdr:col>6</xdr:col>
          <xdr:colOff>12700</xdr:colOff>
          <xdr:row>18</xdr:row>
          <xdr:rowOff>184150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xdr:row>
          <xdr:rowOff>171450</xdr:rowOff>
        </xdr:from>
        <xdr:to>
          <xdr:col>6</xdr:col>
          <xdr:colOff>12700</xdr:colOff>
          <xdr:row>19</xdr:row>
          <xdr:rowOff>184150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17</xdr:row>
          <xdr:rowOff>171450</xdr:rowOff>
        </xdr:from>
        <xdr:to>
          <xdr:col>10</xdr:col>
          <xdr:colOff>0</xdr:colOff>
          <xdr:row>18</xdr:row>
          <xdr:rowOff>184150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18</xdr:row>
          <xdr:rowOff>171450</xdr:rowOff>
        </xdr:from>
        <xdr:to>
          <xdr:col>10</xdr:col>
          <xdr:colOff>0</xdr:colOff>
          <xdr:row>19</xdr:row>
          <xdr:rowOff>184150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xdr:row>
          <xdr:rowOff>171450</xdr:rowOff>
        </xdr:from>
        <xdr:to>
          <xdr:col>6</xdr:col>
          <xdr:colOff>12700</xdr:colOff>
          <xdr:row>21</xdr:row>
          <xdr:rowOff>184150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495300</xdr:colOff>
          <xdr:row>42</xdr:row>
          <xdr:rowOff>114300</xdr:rowOff>
        </xdr:from>
        <xdr:to>
          <xdr:col>15</xdr:col>
          <xdr:colOff>38100</xdr:colOff>
          <xdr:row>44</xdr:row>
          <xdr:rowOff>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42</xdr:row>
          <xdr:rowOff>107950</xdr:rowOff>
        </xdr:from>
        <xdr:to>
          <xdr:col>9</xdr:col>
          <xdr:colOff>323850</xdr:colOff>
          <xdr:row>43</xdr:row>
          <xdr:rowOff>184150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107950</xdr:rowOff>
        </xdr:from>
        <xdr:to>
          <xdr:col>6</xdr:col>
          <xdr:colOff>38100</xdr:colOff>
          <xdr:row>43</xdr:row>
          <xdr:rowOff>184150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107950</xdr:rowOff>
        </xdr:from>
        <xdr:to>
          <xdr:col>4</xdr:col>
          <xdr:colOff>57150</xdr:colOff>
          <xdr:row>43</xdr:row>
          <xdr:rowOff>184150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59</xdr:row>
          <xdr:rowOff>127000</xdr:rowOff>
        </xdr:from>
        <xdr:to>
          <xdr:col>3</xdr:col>
          <xdr:colOff>171450</xdr:colOff>
          <xdr:row>61</xdr:row>
          <xdr:rowOff>19050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60</xdr:row>
          <xdr:rowOff>127000</xdr:rowOff>
        </xdr:from>
        <xdr:to>
          <xdr:col>3</xdr:col>
          <xdr:colOff>171450</xdr:colOff>
          <xdr:row>62</xdr:row>
          <xdr:rowOff>19050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61</xdr:row>
          <xdr:rowOff>127000</xdr:rowOff>
        </xdr:from>
        <xdr:to>
          <xdr:col>3</xdr:col>
          <xdr:colOff>171450</xdr:colOff>
          <xdr:row>63</xdr:row>
          <xdr:rowOff>19050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59</xdr:row>
          <xdr:rowOff>127000</xdr:rowOff>
        </xdr:from>
        <xdr:to>
          <xdr:col>9</xdr:col>
          <xdr:colOff>19050</xdr:colOff>
          <xdr:row>61</xdr:row>
          <xdr:rowOff>19050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59</xdr:row>
          <xdr:rowOff>127000</xdr:rowOff>
        </xdr:from>
        <xdr:to>
          <xdr:col>14</xdr:col>
          <xdr:colOff>12700</xdr:colOff>
          <xdr:row>61</xdr:row>
          <xdr:rowOff>19050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60</xdr:row>
          <xdr:rowOff>127000</xdr:rowOff>
        </xdr:from>
        <xdr:to>
          <xdr:col>14</xdr:col>
          <xdr:colOff>12700</xdr:colOff>
          <xdr:row>62</xdr:row>
          <xdr:rowOff>19050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146050</xdr:rowOff>
        </xdr:from>
        <xdr:to>
          <xdr:col>1</xdr:col>
          <xdr:colOff>203200</xdr:colOff>
          <xdr:row>67</xdr:row>
          <xdr:rowOff>184150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69</xdr:row>
          <xdr:rowOff>203200</xdr:rowOff>
        </xdr:from>
        <xdr:to>
          <xdr:col>15</xdr:col>
          <xdr:colOff>222250</xdr:colOff>
          <xdr:row>71</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203200</xdr:rowOff>
        </xdr:from>
        <xdr:to>
          <xdr:col>19</xdr:col>
          <xdr:colOff>0</xdr:colOff>
          <xdr:row>71</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70</xdr:row>
          <xdr:rowOff>190500</xdr:rowOff>
        </xdr:from>
        <xdr:to>
          <xdr:col>15</xdr:col>
          <xdr:colOff>222250</xdr:colOff>
          <xdr:row>72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190500</xdr:rowOff>
        </xdr:from>
        <xdr:to>
          <xdr:col>19</xdr:col>
          <xdr:colOff>0</xdr:colOff>
          <xdr:row>72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71</xdr:row>
          <xdr:rowOff>190500</xdr:rowOff>
        </xdr:from>
        <xdr:to>
          <xdr:col>15</xdr:col>
          <xdr:colOff>222250</xdr:colOff>
          <xdr:row>73</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190500</xdr:rowOff>
        </xdr:from>
        <xdr:to>
          <xdr:col>19</xdr:col>
          <xdr:colOff>0</xdr:colOff>
          <xdr:row>73</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72</xdr:row>
          <xdr:rowOff>190500</xdr:rowOff>
        </xdr:from>
        <xdr:to>
          <xdr:col>15</xdr:col>
          <xdr:colOff>222250</xdr:colOff>
          <xdr:row>73</xdr:row>
          <xdr:rowOff>190500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190500</xdr:rowOff>
        </xdr:from>
        <xdr:to>
          <xdr:col>19</xdr:col>
          <xdr:colOff>0</xdr:colOff>
          <xdr:row>73</xdr:row>
          <xdr:rowOff>190500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74</xdr:row>
          <xdr:rowOff>127000</xdr:rowOff>
        </xdr:from>
        <xdr:to>
          <xdr:col>15</xdr:col>
          <xdr:colOff>222250</xdr:colOff>
          <xdr:row>75</xdr:row>
          <xdr:rowOff>190500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74</xdr:row>
          <xdr:rowOff>127000</xdr:rowOff>
        </xdr:from>
        <xdr:to>
          <xdr:col>19</xdr:col>
          <xdr:colOff>0</xdr:colOff>
          <xdr:row>75</xdr:row>
          <xdr:rowOff>190500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75</xdr:row>
          <xdr:rowOff>184150</xdr:rowOff>
        </xdr:from>
        <xdr:to>
          <xdr:col>15</xdr:col>
          <xdr:colOff>222250</xdr:colOff>
          <xdr:row>76</xdr:row>
          <xdr:rowOff>190500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184150</xdr:rowOff>
        </xdr:from>
        <xdr:to>
          <xdr:col>19</xdr:col>
          <xdr:colOff>0</xdr:colOff>
          <xdr:row>76</xdr:row>
          <xdr:rowOff>190500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76</xdr:row>
          <xdr:rowOff>184150</xdr:rowOff>
        </xdr:from>
        <xdr:to>
          <xdr:col>15</xdr:col>
          <xdr:colOff>222250</xdr:colOff>
          <xdr:row>77</xdr:row>
          <xdr:rowOff>190500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184150</xdr:rowOff>
        </xdr:from>
        <xdr:to>
          <xdr:col>19</xdr:col>
          <xdr:colOff>0</xdr:colOff>
          <xdr:row>77</xdr:row>
          <xdr:rowOff>190500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77</xdr:row>
          <xdr:rowOff>184150</xdr:rowOff>
        </xdr:from>
        <xdr:to>
          <xdr:col>15</xdr:col>
          <xdr:colOff>222250</xdr:colOff>
          <xdr:row>78</xdr:row>
          <xdr:rowOff>190500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184150</xdr:rowOff>
        </xdr:from>
        <xdr:to>
          <xdr:col>19</xdr:col>
          <xdr:colOff>0</xdr:colOff>
          <xdr:row>78</xdr:row>
          <xdr:rowOff>190500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79</xdr:row>
          <xdr:rowOff>57150</xdr:rowOff>
        </xdr:from>
        <xdr:to>
          <xdr:col>15</xdr:col>
          <xdr:colOff>222250</xdr:colOff>
          <xdr:row>79</xdr:row>
          <xdr:rowOff>260350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57150</xdr:rowOff>
        </xdr:from>
        <xdr:to>
          <xdr:col>19</xdr:col>
          <xdr:colOff>0</xdr:colOff>
          <xdr:row>79</xdr:row>
          <xdr:rowOff>260350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80</xdr:row>
          <xdr:rowOff>114300</xdr:rowOff>
        </xdr:from>
        <xdr:to>
          <xdr:col>15</xdr:col>
          <xdr:colOff>222250</xdr:colOff>
          <xdr:row>81</xdr:row>
          <xdr:rowOff>184150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114300</xdr:rowOff>
        </xdr:from>
        <xdr:to>
          <xdr:col>19</xdr:col>
          <xdr:colOff>0</xdr:colOff>
          <xdr:row>81</xdr:row>
          <xdr:rowOff>184150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86</xdr:row>
          <xdr:rowOff>184150</xdr:rowOff>
        </xdr:from>
        <xdr:to>
          <xdr:col>15</xdr:col>
          <xdr:colOff>222250</xdr:colOff>
          <xdr:row>87</xdr:row>
          <xdr:rowOff>190500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184150</xdr:rowOff>
        </xdr:from>
        <xdr:to>
          <xdr:col>19</xdr:col>
          <xdr:colOff>0</xdr:colOff>
          <xdr:row>87</xdr:row>
          <xdr:rowOff>190500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87</xdr:row>
          <xdr:rowOff>184150</xdr:rowOff>
        </xdr:from>
        <xdr:to>
          <xdr:col>15</xdr:col>
          <xdr:colOff>222250</xdr:colOff>
          <xdr:row>88</xdr:row>
          <xdr:rowOff>190500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184150</xdr:rowOff>
        </xdr:from>
        <xdr:to>
          <xdr:col>19</xdr:col>
          <xdr:colOff>0</xdr:colOff>
          <xdr:row>88</xdr:row>
          <xdr:rowOff>190500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90</xdr:row>
          <xdr:rowOff>38100</xdr:rowOff>
        </xdr:from>
        <xdr:to>
          <xdr:col>15</xdr:col>
          <xdr:colOff>222250</xdr:colOff>
          <xdr:row>90</xdr:row>
          <xdr:rowOff>241300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38100</xdr:rowOff>
        </xdr:from>
        <xdr:to>
          <xdr:col>19</xdr:col>
          <xdr:colOff>0</xdr:colOff>
          <xdr:row>90</xdr:row>
          <xdr:rowOff>241300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92</xdr:row>
          <xdr:rowOff>50800</xdr:rowOff>
        </xdr:from>
        <xdr:to>
          <xdr:col>15</xdr:col>
          <xdr:colOff>222250</xdr:colOff>
          <xdr:row>92</xdr:row>
          <xdr:rowOff>247650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50800</xdr:rowOff>
        </xdr:from>
        <xdr:to>
          <xdr:col>19</xdr:col>
          <xdr:colOff>0</xdr:colOff>
          <xdr:row>92</xdr:row>
          <xdr:rowOff>247650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112</xdr:row>
          <xdr:rowOff>171450</xdr:rowOff>
        </xdr:from>
        <xdr:to>
          <xdr:col>15</xdr:col>
          <xdr:colOff>222250</xdr:colOff>
          <xdr:row>113</xdr:row>
          <xdr:rowOff>184150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171450</xdr:rowOff>
        </xdr:from>
        <xdr:to>
          <xdr:col>19</xdr:col>
          <xdr:colOff>0</xdr:colOff>
          <xdr:row>113</xdr:row>
          <xdr:rowOff>184150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113</xdr:row>
          <xdr:rowOff>171450</xdr:rowOff>
        </xdr:from>
        <xdr:to>
          <xdr:col>15</xdr:col>
          <xdr:colOff>222250</xdr:colOff>
          <xdr:row>114</xdr:row>
          <xdr:rowOff>184150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171450</xdr:rowOff>
        </xdr:from>
        <xdr:to>
          <xdr:col>19</xdr:col>
          <xdr:colOff>0</xdr:colOff>
          <xdr:row>114</xdr:row>
          <xdr:rowOff>184150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115</xdr:row>
          <xdr:rowOff>114300</xdr:rowOff>
        </xdr:from>
        <xdr:to>
          <xdr:col>16</xdr:col>
          <xdr:colOff>0</xdr:colOff>
          <xdr:row>117</xdr:row>
          <xdr:rowOff>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114300</xdr:rowOff>
        </xdr:from>
        <xdr:to>
          <xdr:col>19</xdr:col>
          <xdr:colOff>0</xdr:colOff>
          <xdr:row>117</xdr:row>
          <xdr:rowOff>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116</xdr:row>
          <xdr:rowOff>171450</xdr:rowOff>
        </xdr:from>
        <xdr:to>
          <xdr:col>16</xdr:col>
          <xdr:colOff>0</xdr:colOff>
          <xdr:row>117</xdr:row>
          <xdr:rowOff>184150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171450</xdr:rowOff>
        </xdr:from>
        <xdr:to>
          <xdr:col>19</xdr:col>
          <xdr:colOff>0</xdr:colOff>
          <xdr:row>117</xdr:row>
          <xdr:rowOff>184150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120</xdr:row>
          <xdr:rowOff>107950</xdr:rowOff>
        </xdr:from>
        <xdr:to>
          <xdr:col>15</xdr:col>
          <xdr:colOff>222250</xdr:colOff>
          <xdr:row>121</xdr:row>
          <xdr:rowOff>184150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107950</xdr:rowOff>
        </xdr:from>
        <xdr:to>
          <xdr:col>19</xdr:col>
          <xdr:colOff>0</xdr:colOff>
          <xdr:row>121</xdr:row>
          <xdr:rowOff>184150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123</xdr:row>
          <xdr:rowOff>533400</xdr:rowOff>
        </xdr:from>
        <xdr:to>
          <xdr:col>15</xdr:col>
          <xdr:colOff>222250</xdr:colOff>
          <xdr:row>123</xdr:row>
          <xdr:rowOff>736600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123</xdr:row>
          <xdr:rowOff>533400</xdr:rowOff>
        </xdr:from>
        <xdr:to>
          <xdr:col>19</xdr:col>
          <xdr:colOff>0</xdr:colOff>
          <xdr:row>123</xdr:row>
          <xdr:rowOff>736600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124</xdr:row>
          <xdr:rowOff>69850</xdr:rowOff>
        </xdr:from>
        <xdr:to>
          <xdr:col>15</xdr:col>
          <xdr:colOff>222250</xdr:colOff>
          <xdr:row>124</xdr:row>
          <xdr:rowOff>260350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69850</xdr:rowOff>
        </xdr:from>
        <xdr:to>
          <xdr:col>19</xdr:col>
          <xdr:colOff>0</xdr:colOff>
          <xdr:row>124</xdr:row>
          <xdr:rowOff>260350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125</xdr:row>
          <xdr:rowOff>38100</xdr:rowOff>
        </xdr:from>
        <xdr:to>
          <xdr:col>15</xdr:col>
          <xdr:colOff>222250</xdr:colOff>
          <xdr:row>125</xdr:row>
          <xdr:rowOff>247650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38100</xdr:rowOff>
        </xdr:from>
        <xdr:to>
          <xdr:col>19</xdr:col>
          <xdr:colOff>0</xdr:colOff>
          <xdr:row>125</xdr:row>
          <xdr:rowOff>247650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126</xdr:row>
          <xdr:rowOff>31750</xdr:rowOff>
        </xdr:from>
        <xdr:to>
          <xdr:col>15</xdr:col>
          <xdr:colOff>222250</xdr:colOff>
          <xdr:row>126</xdr:row>
          <xdr:rowOff>241300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31750</xdr:rowOff>
        </xdr:from>
        <xdr:to>
          <xdr:col>19</xdr:col>
          <xdr:colOff>0</xdr:colOff>
          <xdr:row>126</xdr:row>
          <xdr:rowOff>241300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126</xdr:row>
          <xdr:rowOff>298450</xdr:rowOff>
        </xdr:from>
        <xdr:to>
          <xdr:col>15</xdr:col>
          <xdr:colOff>222250</xdr:colOff>
          <xdr:row>127</xdr:row>
          <xdr:rowOff>184150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298450</xdr:rowOff>
        </xdr:from>
        <xdr:to>
          <xdr:col>19</xdr:col>
          <xdr:colOff>0</xdr:colOff>
          <xdr:row>127</xdr:row>
          <xdr:rowOff>184150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129</xdr:row>
          <xdr:rowOff>127000</xdr:rowOff>
        </xdr:from>
        <xdr:to>
          <xdr:col>15</xdr:col>
          <xdr:colOff>222250</xdr:colOff>
          <xdr:row>129</xdr:row>
          <xdr:rowOff>323850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127000</xdr:rowOff>
        </xdr:from>
        <xdr:to>
          <xdr:col>19</xdr:col>
          <xdr:colOff>0</xdr:colOff>
          <xdr:row>129</xdr:row>
          <xdr:rowOff>323850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131</xdr:row>
          <xdr:rowOff>38100</xdr:rowOff>
        </xdr:from>
        <xdr:to>
          <xdr:col>15</xdr:col>
          <xdr:colOff>222250</xdr:colOff>
          <xdr:row>131</xdr:row>
          <xdr:rowOff>247650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38100</xdr:rowOff>
        </xdr:from>
        <xdr:to>
          <xdr:col>19</xdr:col>
          <xdr:colOff>0</xdr:colOff>
          <xdr:row>131</xdr:row>
          <xdr:rowOff>247650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133</xdr:row>
          <xdr:rowOff>69850</xdr:rowOff>
        </xdr:from>
        <xdr:to>
          <xdr:col>15</xdr:col>
          <xdr:colOff>222250</xdr:colOff>
          <xdr:row>133</xdr:row>
          <xdr:rowOff>266700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76200</xdr:rowOff>
        </xdr:from>
        <xdr:to>
          <xdr:col>19</xdr:col>
          <xdr:colOff>0</xdr:colOff>
          <xdr:row>133</xdr:row>
          <xdr:rowOff>279400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134</xdr:row>
          <xdr:rowOff>127000</xdr:rowOff>
        </xdr:from>
        <xdr:to>
          <xdr:col>15</xdr:col>
          <xdr:colOff>222250</xdr:colOff>
          <xdr:row>136</xdr:row>
          <xdr:rowOff>12700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127000</xdr:rowOff>
        </xdr:from>
        <xdr:to>
          <xdr:col>19</xdr:col>
          <xdr:colOff>0</xdr:colOff>
          <xdr:row>136</xdr:row>
          <xdr:rowOff>12700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135</xdr:row>
          <xdr:rowOff>190500</xdr:rowOff>
        </xdr:from>
        <xdr:to>
          <xdr:col>15</xdr:col>
          <xdr:colOff>222250</xdr:colOff>
          <xdr:row>137</xdr:row>
          <xdr:rowOff>12700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135</xdr:row>
          <xdr:rowOff>190500</xdr:rowOff>
        </xdr:from>
        <xdr:to>
          <xdr:col>19</xdr:col>
          <xdr:colOff>0</xdr:colOff>
          <xdr:row>137</xdr:row>
          <xdr:rowOff>12700</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136</xdr:row>
          <xdr:rowOff>190500</xdr:rowOff>
        </xdr:from>
        <xdr:to>
          <xdr:col>15</xdr:col>
          <xdr:colOff>222250</xdr:colOff>
          <xdr:row>138</xdr:row>
          <xdr:rowOff>12700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136</xdr:row>
          <xdr:rowOff>190500</xdr:rowOff>
        </xdr:from>
        <xdr:to>
          <xdr:col>19</xdr:col>
          <xdr:colOff>0</xdr:colOff>
          <xdr:row>138</xdr:row>
          <xdr:rowOff>12700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138</xdr:row>
          <xdr:rowOff>114300</xdr:rowOff>
        </xdr:from>
        <xdr:to>
          <xdr:col>15</xdr:col>
          <xdr:colOff>222250</xdr:colOff>
          <xdr:row>140</xdr:row>
          <xdr:rowOff>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114300</xdr:rowOff>
        </xdr:from>
        <xdr:to>
          <xdr:col>19</xdr:col>
          <xdr:colOff>0</xdr:colOff>
          <xdr:row>140</xdr:row>
          <xdr:rowOff>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139</xdr:row>
          <xdr:rowOff>190500</xdr:rowOff>
        </xdr:from>
        <xdr:to>
          <xdr:col>15</xdr:col>
          <xdr:colOff>222250</xdr:colOff>
          <xdr:row>141</xdr:row>
          <xdr:rowOff>12700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190500</xdr:rowOff>
        </xdr:from>
        <xdr:to>
          <xdr:col>19</xdr:col>
          <xdr:colOff>0</xdr:colOff>
          <xdr:row>141</xdr:row>
          <xdr:rowOff>12700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142</xdr:row>
          <xdr:rowOff>165100</xdr:rowOff>
        </xdr:from>
        <xdr:to>
          <xdr:col>1</xdr:col>
          <xdr:colOff>203200</xdr:colOff>
          <xdr:row>143</xdr:row>
          <xdr:rowOff>171450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142</xdr:row>
          <xdr:rowOff>165100</xdr:rowOff>
        </xdr:from>
        <xdr:to>
          <xdr:col>9</xdr:col>
          <xdr:colOff>412750</xdr:colOff>
          <xdr:row>143</xdr:row>
          <xdr:rowOff>171450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143</xdr:row>
          <xdr:rowOff>184150</xdr:rowOff>
        </xdr:from>
        <xdr:to>
          <xdr:col>1</xdr:col>
          <xdr:colOff>203200</xdr:colOff>
          <xdr:row>145</xdr:row>
          <xdr:rowOff>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144</xdr:row>
          <xdr:rowOff>184150</xdr:rowOff>
        </xdr:from>
        <xdr:to>
          <xdr:col>1</xdr:col>
          <xdr:colOff>203200</xdr:colOff>
          <xdr:row>146</xdr:row>
          <xdr:rowOff>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143</xdr:row>
          <xdr:rowOff>184150</xdr:rowOff>
        </xdr:from>
        <xdr:to>
          <xdr:col>9</xdr:col>
          <xdr:colOff>412750</xdr:colOff>
          <xdr:row>145</xdr:row>
          <xdr:rowOff>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144</xdr:row>
          <xdr:rowOff>184150</xdr:rowOff>
        </xdr:from>
        <xdr:to>
          <xdr:col>9</xdr:col>
          <xdr:colOff>412750</xdr:colOff>
          <xdr:row>146</xdr:row>
          <xdr:rowOff>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143</xdr:row>
          <xdr:rowOff>171450</xdr:rowOff>
        </xdr:from>
        <xdr:to>
          <xdr:col>14</xdr:col>
          <xdr:colOff>0</xdr:colOff>
          <xdr:row>144</xdr:row>
          <xdr:rowOff>184150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144</xdr:row>
          <xdr:rowOff>171450</xdr:rowOff>
        </xdr:from>
        <xdr:to>
          <xdr:col>14</xdr:col>
          <xdr:colOff>0</xdr:colOff>
          <xdr:row>145</xdr:row>
          <xdr:rowOff>184150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156</xdr:row>
          <xdr:rowOff>152400</xdr:rowOff>
        </xdr:from>
        <xdr:to>
          <xdr:col>15</xdr:col>
          <xdr:colOff>209550</xdr:colOff>
          <xdr:row>158</xdr:row>
          <xdr:rowOff>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156</xdr:row>
          <xdr:rowOff>152400</xdr:rowOff>
        </xdr:from>
        <xdr:to>
          <xdr:col>18</xdr:col>
          <xdr:colOff>222250</xdr:colOff>
          <xdr:row>158</xdr:row>
          <xdr:rowOff>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159</xdr:row>
          <xdr:rowOff>171450</xdr:rowOff>
        </xdr:from>
        <xdr:to>
          <xdr:col>1</xdr:col>
          <xdr:colOff>209550</xdr:colOff>
          <xdr:row>160</xdr:row>
          <xdr:rowOff>184150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160</xdr:row>
          <xdr:rowOff>171450</xdr:rowOff>
        </xdr:from>
        <xdr:to>
          <xdr:col>1</xdr:col>
          <xdr:colOff>209550</xdr:colOff>
          <xdr:row>161</xdr:row>
          <xdr:rowOff>184150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159</xdr:row>
          <xdr:rowOff>171450</xdr:rowOff>
        </xdr:from>
        <xdr:to>
          <xdr:col>6</xdr:col>
          <xdr:colOff>0</xdr:colOff>
          <xdr:row>160</xdr:row>
          <xdr:rowOff>184150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160</xdr:row>
          <xdr:rowOff>171450</xdr:rowOff>
        </xdr:from>
        <xdr:to>
          <xdr:col>6</xdr:col>
          <xdr:colOff>0</xdr:colOff>
          <xdr:row>161</xdr:row>
          <xdr:rowOff>184150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159</xdr:row>
          <xdr:rowOff>171450</xdr:rowOff>
        </xdr:from>
        <xdr:to>
          <xdr:col>10</xdr:col>
          <xdr:colOff>12700</xdr:colOff>
          <xdr:row>160</xdr:row>
          <xdr:rowOff>184150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160</xdr:row>
          <xdr:rowOff>171450</xdr:rowOff>
        </xdr:from>
        <xdr:to>
          <xdr:col>10</xdr:col>
          <xdr:colOff>12700</xdr:colOff>
          <xdr:row>161</xdr:row>
          <xdr:rowOff>184150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159</xdr:row>
          <xdr:rowOff>171450</xdr:rowOff>
        </xdr:from>
        <xdr:to>
          <xdr:col>14</xdr:col>
          <xdr:colOff>12700</xdr:colOff>
          <xdr:row>160</xdr:row>
          <xdr:rowOff>184150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160</xdr:row>
          <xdr:rowOff>171450</xdr:rowOff>
        </xdr:from>
        <xdr:to>
          <xdr:col>14</xdr:col>
          <xdr:colOff>12700</xdr:colOff>
          <xdr:row>161</xdr:row>
          <xdr:rowOff>184150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57150</xdr:rowOff>
        </xdr:from>
        <xdr:to>
          <xdr:col>16</xdr:col>
          <xdr:colOff>0</xdr:colOff>
          <xdr:row>163</xdr:row>
          <xdr:rowOff>260350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163</xdr:row>
          <xdr:rowOff>57150</xdr:rowOff>
        </xdr:from>
        <xdr:to>
          <xdr:col>19</xdr:col>
          <xdr:colOff>12700</xdr:colOff>
          <xdr:row>163</xdr:row>
          <xdr:rowOff>260350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127000</xdr:rowOff>
        </xdr:from>
        <xdr:to>
          <xdr:col>16</xdr:col>
          <xdr:colOff>0</xdr:colOff>
          <xdr:row>166</xdr:row>
          <xdr:rowOff>12700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164</xdr:row>
          <xdr:rowOff>127000</xdr:rowOff>
        </xdr:from>
        <xdr:to>
          <xdr:col>19</xdr:col>
          <xdr:colOff>12700</xdr:colOff>
          <xdr:row>166</xdr:row>
          <xdr:rowOff>12700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69850</xdr:rowOff>
        </xdr:from>
        <xdr:to>
          <xdr:col>16</xdr:col>
          <xdr:colOff>0</xdr:colOff>
          <xdr:row>167</xdr:row>
          <xdr:rowOff>266700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167</xdr:row>
          <xdr:rowOff>69850</xdr:rowOff>
        </xdr:from>
        <xdr:to>
          <xdr:col>19</xdr:col>
          <xdr:colOff>19050</xdr:colOff>
          <xdr:row>167</xdr:row>
          <xdr:rowOff>266700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69850</xdr:rowOff>
        </xdr:from>
        <xdr:to>
          <xdr:col>16</xdr:col>
          <xdr:colOff>0</xdr:colOff>
          <xdr:row>170</xdr:row>
          <xdr:rowOff>266700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170</xdr:row>
          <xdr:rowOff>69850</xdr:rowOff>
        </xdr:from>
        <xdr:to>
          <xdr:col>19</xdr:col>
          <xdr:colOff>12700</xdr:colOff>
          <xdr:row>170</xdr:row>
          <xdr:rowOff>266700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184150</xdr:rowOff>
        </xdr:from>
        <xdr:to>
          <xdr:col>16</xdr:col>
          <xdr:colOff>0</xdr:colOff>
          <xdr:row>175</xdr:row>
          <xdr:rowOff>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173</xdr:row>
          <xdr:rowOff>184150</xdr:rowOff>
        </xdr:from>
        <xdr:to>
          <xdr:col>19</xdr:col>
          <xdr:colOff>12700</xdr:colOff>
          <xdr:row>175</xdr:row>
          <xdr:rowOff>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69850</xdr:rowOff>
        </xdr:from>
        <xdr:to>
          <xdr:col>16</xdr:col>
          <xdr:colOff>0</xdr:colOff>
          <xdr:row>175</xdr:row>
          <xdr:rowOff>266700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175</xdr:row>
          <xdr:rowOff>69850</xdr:rowOff>
        </xdr:from>
        <xdr:to>
          <xdr:col>19</xdr:col>
          <xdr:colOff>12700</xdr:colOff>
          <xdr:row>175</xdr:row>
          <xdr:rowOff>266700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0</xdr:rowOff>
        </xdr:from>
        <xdr:to>
          <xdr:col>16</xdr:col>
          <xdr:colOff>0</xdr:colOff>
          <xdr:row>178</xdr:row>
          <xdr:rowOff>19050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177</xdr:row>
          <xdr:rowOff>0</xdr:rowOff>
        </xdr:from>
        <xdr:to>
          <xdr:col>19</xdr:col>
          <xdr:colOff>12700</xdr:colOff>
          <xdr:row>178</xdr:row>
          <xdr:rowOff>19050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185</xdr:row>
          <xdr:rowOff>50800</xdr:rowOff>
        </xdr:from>
        <xdr:to>
          <xdr:col>16</xdr:col>
          <xdr:colOff>0</xdr:colOff>
          <xdr:row>185</xdr:row>
          <xdr:rowOff>260350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185</xdr:row>
          <xdr:rowOff>50800</xdr:rowOff>
        </xdr:from>
        <xdr:to>
          <xdr:col>19</xdr:col>
          <xdr:colOff>12700</xdr:colOff>
          <xdr:row>185</xdr:row>
          <xdr:rowOff>260350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186</xdr:row>
          <xdr:rowOff>127000</xdr:rowOff>
        </xdr:from>
        <xdr:to>
          <xdr:col>16</xdr:col>
          <xdr:colOff>0</xdr:colOff>
          <xdr:row>188</xdr:row>
          <xdr:rowOff>12700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186</xdr:row>
          <xdr:rowOff>127000</xdr:rowOff>
        </xdr:from>
        <xdr:to>
          <xdr:col>19</xdr:col>
          <xdr:colOff>12700</xdr:colOff>
          <xdr:row>188</xdr:row>
          <xdr:rowOff>12700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31750</xdr:rowOff>
        </xdr:from>
        <xdr:to>
          <xdr:col>16</xdr:col>
          <xdr:colOff>0</xdr:colOff>
          <xdr:row>189</xdr:row>
          <xdr:rowOff>241300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189</xdr:row>
          <xdr:rowOff>31750</xdr:rowOff>
        </xdr:from>
        <xdr:to>
          <xdr:col>19</xdr:col>
          <xdr:colOff>12700</xdr:colOff>
          <xdr:row>189</xdr:row>
          <xdr:rowOff>241300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317500</xdr:rowOff>
        </xdr:from>
        <xdr:to>
          <xdr:col>16</xdr:col>
          <xdr:colOff>0</xdr:colOff>
          <xdr:row>191</xdr:row>
          <xdr:rowOff>19050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189</xdr:row>
          <xdr:rowOff>317500</xdr:rowOff>
        </xdr:from>
        <xdr:to>
          <xdr:col>19</xdr:col>
          <xdr:colOff>12700</xdr:colOff>
          <xdr:row>191</xdr:row>
          <xdr:rowOff>19050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12700</xdr:rowOff>
        </xdr:from>
        <xdr:to>
          <xdr:col>16</xdr:col>
          <xdr:colOff>0</xdr:colOff>
          <xdr:row>192</xdr:row>
          <xdr:rowOff>19050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191</xdr:row>
          <xdr:rowOff>19050</xdr:rowOff>
        </xdr:from>
        <xdr:to>
          <xdr:col>19</xdr:col>
          <xdr:colOff>12700</xdr:colOff>
          <xdr:row>192</xdr:row>
          <xdr:rowOff>31750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192</xdr:row>
          <xdr:rowOff>12700</xdr:rowOff>
        </xdr:from>
        <xdr:to>
          <xdr:col>16</xdr:col>
          <xdr:colOff>0</xdr:colOff>
          <xdr:row>193</xdr:row>
          <xdr:rowOff>19050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192</xdr:row>
          <xdr:rowOff>12700</xdr:rowOff>
        </xdr:from>
        <xdr:to>
          <xdr:col>19</xdr:col>
          <xdr:colOff>12700</xdr:colOff>
          <xdr:row>193</xdr:row>
          <xdr:rowOff>19050</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55563</xdr:colOff>
      <xdr:row>0</xdr:row>
      <xdr:rowOff>15876</xdr:rowOff>
    </xdr:from>
    <xdr:to>
      <xdr:col>19</xdr:col>
      <xdr:colOff>293687</xdr:colOff>
      <xdr:row>2</xdr:row>
      <xdr:rowOff>28576</xdr:rowOff>
    </xdr:to>
    <xdr:pic>
      <xdr:nvPicPr>
        <xdr:cNvPr id="133" name="Grafik 132" descr="MBDA_Bayern-Chemie_2014_SR_rgb.png">
          <a:extLst>
            <a:ext uri="{FF2B5EF4-FFF2-40B4-BE49-F238E27FC236}">
              <a16:creationId xmlns:a16="http://schemas.microsoft.com/office/drawing/2014/main" id="{00000000-0008-0000-0100-00008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2438" y="15876"/>
          <a:ext cx="2087562" cy="3143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12700</xdr:colOff>
          <xdr:row>118</xdr:row>
          <xdr:rowOff>107950</xdr:rowOff>
        </xdr:from>
        <xdr:to>
          <xdr:col>16</xdr:col>
          <xdr:colOff>0</xdr:colOff>
          <xdr:row>119</xdr:row>
          <xdr:rowOff>190500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118</xdr:row>
          <xdr:rowOff>107950</xdr:rowOff>
        </xdr:from>
        <xdr:to>
          <xdr:col>19</xdr:col>
          <xdr:colOff>12700</xdr:colOff>
          <xdr:row>119</xdr:row>
          <xdr:rowOff>190500</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266700</xdr:colOff>
          <xdr:row>57</xdr:row>
          <xdr:rowOff>76200</xdr:rowOff>
        </xdr:from>
        <xdr:to>
          <xdr:col>16</xdr:col>
          <xdr:colOff>450850</xdr:colOff>
          <xdr:row>57</xdr:row>
          <xdr:rowOff>260350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57</xdr:row>
          <xdr:rowOff>76200</xdr:rowOff>
        </xdr:from>
        <xdr:to>
          <xdr:col>15</xdr:col>
          <xdr:colOff>304800</xdr:colOff>
          <xdr:row>57</xdr:row>
          <xdr:rowOff>260350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16</xdr:row>
          <xdr:rowOff>0</xdr:rowOff>
        </xdr:from>
        <xdr:to>
          <xdr:col>14</xdr:col>
          <xdr:colOff>165100</xdr:colOff>
          <xdr:row>16</xdr:row>
          <xdr:rowOff>184150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17</xdr:row>
          <xdr:rowOff>0</xdr:rowOff>
        </xdr:from>
        <xdr:to>
          <xdr:col>14</xdr:col>
          <xdr:colOff>165100</xdr:colOff>
          <xdr:row>17</xdr:row>
          <xdr:rowOff>184150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18</xdr:row>
          <xdr:rowOff>0</xdr:rowOff>
        </xdr:from>
        <xdr:to>
          <xdr:col>14</xdr:col>
          <xdr:colOff>165100</xdr:colOff>
          <xdr:row>18</xdr:row>
          <xdr:rowOff>184150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19</xdr:row>
          <xdr:rowOff>0</xdr:rowOff>
        </xdr:from>
        <xdr:to>
          <xdr:col>14</xdr:col>
          <xdr:colOff>165100</xdr:colOff>
          <xdr:row>19</xdr:row>
          <xdr:rowOff>184150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20</xdr:row>
          <xdr:rowOff>0</xdr:rowOff>
        </xdr:from>
        <xdr:to>
          <xdr:col>14</xdr:col>
          <xdr:colOff>165100</xdr:colOff>
          <xdr:row>20</xdr:row>
          <xdr:rowOff>184150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23</xdr:row>
          <xdr:rowOff>304800</xdr:rowOff>
        </xdr:from>
        <xdr:to>
          <xdr:col>14</xdr:col>
          <xdr:colOff>165100</xdr:colOff>
          <xdr:row>24</xdr:row>
          <xdr:rowOff>165100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24</xdr:row>
          <xdr:rowOff>184150</xdr:rowOff>
        </xdr:from>
        <xdr:to>
          <xdr:col>14</xdr:col>
          <xdr:colOff>165100</xdr:colOff>
          <xdr:row>25</xdr:row>
          <xdr:rowOff>171450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25</xdr:row>
          <xdr:rowOff>184150</xdr:rowOff>
        </xdr:from>
        <xdr:to>
          <xdr:col>14</xdr:col>
          <xdr:colOff>165100</xdr:colOff>
          <xdr:row>26</xdr:row>
          <xdr:rowOff>171450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203200</xdr:colOff>
          <xdr:row>27</xdr:row>
          <xdr:rowOff>0</xdr:rowOff>
        </xdr:from>
        <xdr:to>
          <xdr:col>14</xdr:col>
          <xdr:colOff>165100</xdr:colOff>
          <xdr:row>27</xdr:row>
          <xdr:rowOff>184150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16</xdr:col>
      <xdr:colOff>297738</xdr:colOff>
      <xdr:row>1</xdr:row>
      <xdr:rowOff>54619</xdr:rowOff>
    </xdr:from>
    <xdr:to>
      <xdr:col>18</xdr:col>
      <xdr:colOff>731550</xdr:colOff>
      <xdr:row>2</xdr:row>
      <xdr:rowOff>178444</xdr:rowOff>
    </xdr:to>
    <xdr:pic>
      <xdr:nvPicPr>
        <xdr:cNvPr id="13" name="Grafik 12" descr="MBDA_Bayern-Chemie_2014_SR_rgb.png">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98238" y="252446"/>
          <a:ext cx="2126331" cy="314325"/>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184150</xdr:colOff>
          <xdr:row>52</xdr:row>
          <xdr:rowOff>184150</xdr:rowOff>
        </xdr:from>
        <xdr:to>
          <xdr:col>7</xdr:col>
          <xdr:colOff>146050</xdr:colOff>
          <xdr:row>53</xdr:row>
          <xdr:rowOff>165100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107950</xdr:colOff>
          <xdr:row>52</xdr:row>
          <xdr:rowOff>184150</xdr:rowOff>
        </xdr:from>
        <xdr:to>
          <xdr:col>10</xdr:col>
          <xdr:colOff>69850</xdr:colOff>
          <xdr:row>53</xdr:row>
          <xdr:rowOff>165100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297738</xdr:colOff>
      <xdr:row>33</xdr:row>
      <xdr:rowOff>54619</xdr:rowOff>
    </xdr:from>
    <xdr:ext cx="2126331" cy="314325"/>
    <xdr:pic>
      <xdr:nvPicPr>
        <xdr:cNvPr id="18" name="Grafik 17" descr="MBDA_Bayern-Chemie_2014_SR_rgb.png">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98238" y="252446"/>
          <a:ext cx="2126331" cy="31432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3:A26" totalsRowShown="0" headerRowDxfId="23" dataDxfId="22">
  <autoFilter ref="A3:A26" xr:uid="{00000000-0009-0000-0100-000001000000}"/>
  <tableColumns count="1">
    <tableColumn id="1" xr3:uid="{00000000-0010-0000-0000-000001000000}" name="Teile:" dataDxfId="2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28" Type="http://schemas.openxmlformats.org/officeDocument/2006/relationships/ctrlProp" Target="../ctrlProps/ctrlProp123.xml"/><Relationship Id="rId5" Type="http://schemas.openxmlformats.org/officeDocument/2006/relationships/vmlDrawing" Target="../drawings/vmlDrawing1.vml"/><Relationship Id="rId90" Type="http://schemas.openxmlformats.org/officeDocument/2006/relationships/ctrlProp" Target="../ctrlProps/ctrlProp85.xml"/><Relationship Id="rId95" Type="http://schemas.openxmlformats.org/officeDocument/2006/relationships/ctrlProp" Target="../ctrlProps/ctrlProp9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113" Type="http://schemas.openxmlformats.org/officeDocument/2006/relationships/ctrlProp" Target="../ctrlProps/ctrlProp108.xml"/><Relationship Id="rId118" Type="http://schemas.openxmlformats.org/officeDocument/2006/relationships/ctrlProp" Target="../ctrlProps/ctrlProp113.xml"/><Relationship Id="rId80" Type="http://schemas.openxmlformats.org/officeDocument/2006/relationships/ctrlProp" Target="../ctrlProps/ctrlProp75.xml"/><Relationship Id="rId85" Type="http://schemas.openxmlformats.org/officeDocument/2006/relationships/ctrlProp" Target="../ctrlProps/ctrlProp80.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08" Type="http://schemas.openxmlformats.org/officeDocument/2006/relationships/ctrlProp" Target="../ctrlProps/ctrlProp103.xml"/><Relationship Id="rId124" Type="http://schemas.openxmlformats.org/officeDocument/2006/relationships/ctrlProp" Target="../ctrlProps/ctrlProp119.xml"/><Relationship Id="rId129" Type="http://schemas.openxmlformats.org/officeDocument/2006/relationships/ctrlProp" Target="../ctrlProps/ctrlProp124.xml"/><Relationship Id="rId54" Type="http://schemas.openxmlformats.org/officeDocument/2006/relationships/ctrlProp" Target="../ctrlProps/ctrlProp49.xml"/><Relationship Id="rId70" Type="http://schemas.openxmlformats.org/officeDocument/2006/relationships/ctrlProp" Target="../ctrlProps/ctrlProp65.xml"/><Relationship Id="rId75" Type="http://schemas.openxmlformats.org/officeDocument/2006/relationships/ctrlProp" Target="../ctrlProps/ctrlProp70.xml"/><Relationship Id="rId91" Type="http://schemas.openxmlformats.org/officeDocument/2006/relationships/ctrlProp" Target="../ctrlProps/ctrlProp86.xml"/><Relationship Id="rId96" Type="http://schemas.openxmlformats.org/officeDocument/2006/relationships/ctrlProp" Target="../ctrlProps/ctrlProp91.xml"/><Relationship Id="rId1" Type="http://schemas.openxmlformats.org/officeDocument/2006/relationships/hyperlink" Target="mailto:einkauf@mbda-systems.de" TargetMode="External"/><Relationship Id="rId6" Type="http://schemas.openxmlformats.org/officeDocument/2006/relationships/ctrlProp" Target="../ctrlProps/ctrlProp1.xml"/><Relationship Id="rId23" Type="http://schemas.openxmlformats.org/officeDocument/2006/relationships/ctrlProp" Target="../ctrlProps/ctrlProp18.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119" Type="http://schemas.openxmlformats.org/officeDocument/2006/relationships/ctrlProp" Target="../ctrlProps/ctrlProp114.xml"/><Relationship Id="rId44" Type="http://schemas.openxmlformats.org/officeDocument/2006/relationships/ctrlProp" Target="../ctrlProps/ctrlProp39.xml"/><Relationship Id="rId60" Type="http://schemas.openxmlformats.org/officeDocument/2006/relationships/ctrlProp" Target="../ctrlProps/ctrlProp55.xml"/><Relationship Id="rId65" Type="http://schemas.openxmlformats.org/officeDocument/2006/relationships/ctrlProp" Target="../ctrlProps/ctrlProp60.xml"/><Relationship Id="rId81" Type="http://schemas.openxmlformats.org/officeDocument/2006/relationships/ctrlProp" Target="../ctrlProps/ctrlProp76.xml"/><Relationship Id="rId86" Type="http://schemas.openxmlformats.org/officeDocument/2006/relationships/ctrlProp" Target="../ctrlProps/ctrlProp81.xml"/><Relationship Id="rId130" Type="http://schemas.openxmlformats.org/officeDocument/2006/relationships/ctrlProp" Target="../ctrlProps/ctrlProp125.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trlProp" Target="../ctrlProps/ctrlProp120.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hyperlink" Target="mailto:procurement-bc@mbda-systems.de" TargetMode="External"/><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 Id="rId131" Type="http://schemas.openxmlformats.org/officeDocument/2006/relationships/ctrlProp" Target="../ctrlProps/ctrlProp126.xml"/><Relationship Id="rId61" Type="http://schemas.openxmlformats.org/officeDocument/2006/relationships/ctrlProp" Target="../ctrlProps/ctrlProp56.xml"/><Relationship Id="rId82" Type="http://schemas.openxmlformats.org/officeDocument/2006/relationships/ctrlProp" Target="../ctrlProps/ctrlProp7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26" Type="http://schemas.openxmlformats.org/officeDocument/2006/relationships/ctrlProp" Target="../ctrlProps/ctrlProp121.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3" Type="http://schemas.openxmlformats.org/officeDocument/2006/relationships/printerSettings" Target="../printerSettings/printerSettings2.bin"/><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116" Type="http://schemas.openxmlformats.org/officeDocument/2006/relationships/ctrlProp" Target="../ctrlProps/ctrlProp111.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106" Type="http://schemas.openxmlformats.org/officeDocument/2006/relationships/ctrlProp" Target="../ctrlProps/ctrlProp101.xml"/><Relationship Id="rId127" Type="http://schemas.openxmlformats.org/officeDocument/2006/relationships/ctrlProp" Target="../ctrlProps/ctrlProp122.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78" Type="http://schemas.openxmlformats.org/officeDocument/2006/relationships/ctrlProp" Target="../ctrlProps/ctrlProp73.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4" Type="http://schemas.openxmlformats.org/officeDocument/2006/relationships/drawing" Target="../drawings/drawing2.xml"/><Relationship Id="rId9" Type="http://schemas.openxmlformats.org/officeDocument/2006/relationships/ctrlProp" Target="../ctrlProps/ctrlProp4.xml"/><Relationship Id="rId26"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2.xml"/><Relationship Id="rId13" Type="http://schemas.openxmlformats.org/officeDocument/2006/relationships/ctrlProp" Target="../ctrlProps/ctrlProp137.xml"/><Relationship Id="rId3" Type="http://schemas.openxmlformats.org/officeDocument/2006/relationships/vmlDrawing" Target="../drawings/vmlDrawing2.vml"/><Relationship Id="rId7" Type="http://schemas.openxmlformats.org/officeDocument/2006/relationships/ctrlProp" Target="../ctrlProps/ctrlProp131.xml"/><Relationship Id="rId12" Type="http://schemas.openxmlformats.org/officeDocument/2006/relationships/ctrlProp" Target="../ctrlProps/ctrlProp136.xml"/><Relationship Id="rId2" Type="http://schemas.openxmlformats.org/officeDocument/2006/relationships/drawing" Target="../drawings/drawing3.xml"/><Relationship Id="rId16" Type="http://schemas.openxmlformats.org/officeDocument/2006/relationships/ctrlProp" Target="../ctrlProps/ctrlProp140.xml"/><Relationship Id="rId1" Type="http://schemas.openxmlformats.org/officeDocument/2006/relationships/printerSettings" Target="../printerSettings/printerSettings3.bin"/><Relationship Id="rId6" Type="http://schemas.openxmlformats.org/officeDocument/2006/relationships/ctrlProp" Target="../ctrlProps/ctrlProp130.xml"/><Relationship Id="rId11" Type="http://schemas.openxmlformats.org/officeDocument/2006/relationships/ctrlProp" Target="../ctrlProps/ctrlProp135.xml"/><Relationship Id="rId5" Type="http://schemas.openxmlformats.org/officeDocument/2006/relationships/ctrlProp" Target="../ctrlProps/ctrlProp129.xml"/><Relationship Id="rId15" Type="http://schemas.openxmlformats.org/officeDocument/2006/relationships/ctrlProp" Target="../ctrlProps/ctrlProp139.xml"/><Relationship Id="rId10" Type="http://schemas.openxmlformats.org/officeDocument/2006/relationships/ctrlProp" Target="../ctrlProps/ctrlProp134.xml"/><Relationship Id="rId4" Type="http://schemas.openxmlformats.org/officeDocument/2006/relationships/ctrlProp" Target="../ctrlProps/ctrlProp128.xml"/><Relationship Id="rId9" Type="http://schemas.openxmlformats.org/officeDocument/2006/relationships/ctrlProp" Target="../ctrlProps/ctrlProp133.xml"/><Relationship Id="rId14" Type="http://schemas.openxmlformats.org/officeDocument/2006/relationships/ctrlProp" Target="../ctrlProps/ctrlProp13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F46"/>
  <sheetViews>
    <sheetView showGridLines="0" showRowColHeaders="0" topLeftCell="A16" zoomScale="130" zoomScaleNormal="130" workbookViewId="0">
      <selection activeCell="D30" sqref="D30"/>
    </sheetView>
  </sheetViews>
  <sheetFormatPr baseColWidth="10" defaultRowHeight="14.5" x14ac:dyDescent="0.35"/>
  <cols>
    <col min="1" max="1" width="4.453125" style="2" customWidth="1"/>
    <col min="2" max="2" width="31.7265625" customWidth="1"/>
    <col min="3" max="3" width="14.26953125" customWidth="1"/>
    <col min="4" max="4" width="9.81640625" customWidth="1"/>
    <col min="5" max="5" width="13.81640625" customWidth="1"/>
    <col min="6" max="6" width="9.1796875" customWidth="1"/>
  </cols>
  <sheetData>
    <row r="1" spans="2:6" s="2" customFormat="1" x14ac:dyDescent="0.35"/>
    <row r="2" spans="2:6" s="2" customFormat="1" x14ac:dyDescent="0.35"/>
    <row r="3" spans="2:6" s="2" customFormat="1" x14ac:dyDescent="0.35"/>
    <row r="4" spans="2:6" s="2" customFormat="1" x14ac:dyDescent="0.35"/>
    <row r="5" spans="2:6" x14ac:dyDescent="0.35">
      <c r="B5" s="121" t="str">
        <f>"Lieferant: "&amp;'Supplier questionnaire'!D12</f>
        <v xml:space="preserve">Lieferant: </v>
      </c>
      <c r="C5" s="1"/>
      <c r="D5" s="1"/>
      <c r="E5" s="1"/>
      <c r="F5" s="1"/>
    </row>
    <row r="6" spans="2:6" x14ac:dyDescent="0.35">
      <c r="B6" s="1"/>
      <c r="C6" s="1"/>
      <c r="D6" s="1"/>
      <c r="E6" s="122" t="s">
        <v>71</v>
      </c>
      <c r="F6" s="123" t="str">
        <f>IF(C26&gt;=19,"A",IF(C26&gt;=9,"B","C"))</f>
        <v>C</v>
      </c>
    </row>
    <row r="7" spans="2:6" x14ac:dyDescent="0.35">
      <c r="E7" s="122"/>
      <c r="F7" s="122"/>
    </row>
    <row r="8" spans="2:6" x14ac:dyDescent="0.35">
      <c r="E8" s="165" t="s">
        <v>23</v>
      </c>
      <c r="F8" s="166"/>
    </row>
    <row r="9" spans="2:6" x14ac:dyDescent="0.35">
      <c r="E9" s="125" t="s">
        <v>62</v>
      </c>
      <c r="F9" s="124" t="s">
        <v>72</v>
      </c>
    </row>
    <row r="10" spans="2:6" x14ac:dyDescent="0.35">
      <c r="B10" s="4" t="s">
        <v>24</v>
      </c>
      <c r="C10" s="5"/>
      <c r="E10" s="125" t="s">
        <v>63</v>
      </c>
      <c r="F10" s="124" t="s">
        <v>73</v>
      </c>
    </row>
    <row r="11" spans="2:6" x14ac:dyDescent="0.35">
      <c r="B11" s="5"/>
      <c r="C11" s="5"/>
      <c r="E11" s="126" t="s">
        <v>64</v>
      </c>
      <c r="F11" s="124" t="s">
        <v>74</v>
      </c>
    </row>
    <row r="12" spans="2:6" x14ac:dyDescent="0.35">
      <c r="B12" s="10" t="s">
        <v>6</v>
      </c>
      <c r="C12" s="11"/>
    </row>
    <row r="13" spans="2:6" x14ac:dyDescent="0.35">
      <c r="B13" s="6" t="s">
        <v>25</v>
      </c>
      <c r="C13" s="6" t="s">
        <v>14</v>
      </c>
    </row>
    <row r="14" spans="2:6" x14ac:dyDescent="0.35">
      <c r="B14" s="7" t="s">
        <v>7</v>
      </c>
      <c r="C14" s="5">
        <f>Bereich1</f>
        <v>0</v>
      </c>
    </row>
    <row r="15" spans="2:6" x14ac:dyDescent="0.35">
      <c r="B15" s="7" t="s">
        <v>8</v>
      </c>
      <c r="C15" s="5">
        <f>Bereich2</f>
        <v>0</v>
      </c>
    </row>
    <row r="16" spans="2:6" x14ac:dyDescent="0.35">
      <c r="B16" s="7" t="s">
        <v>26</v>
      </c>
      <c r="C16" s="5">
        <f>Bereich3</f>
        <v>0</v>
      </c>
    </row>
    <row r="17" spans="2:3" ht="15" thickBot="1" x14ac:dyDescent="0.4">
      <c r="B17" s="8" t="s">
        <v>27</v>
      </c>
      <c r="C17" s="9">
        <f>SUM(C14:C16)</f>
        <v>0</v>
      </c>
    </row>
    <row r="18" spans="2:3" ht="15" thickTop="1" x14ac:dyDescent="0.35">
      <c r="B18" s="5"/>
      <c r="C18" s="5"/>
    </row>
    <row r="19" spans="2:3" x14ac:dyDescent="0.35">
      <c r="B19" s="5"/>
      <c r="C19" s="5"/>
    </row>
    <row r="20" spans="2:3" x14ac:dyDescent="0.35">
      <c r="B20" s="12" t="s">
        <v>9</v>
      </c>
      <c r="C20" s="2">
        <f>BlockA</f>
        <v>0</v>
      </c>
    </row>
    <row r="21" spans="2:3" x14ac:dyDescent="0.35">
      <c r="B21" s="12" t="s">
        <v>10</v>
      </c>
      <c r="C21" s="2">
        <f>BlockB</f>
        <v>0</v>
      </c>
    </row>
    <row r="22" spans="2:3" x14ac:dyDescent="0.35">
      <c r="B22" s="12" t="s">
        <v>11</v>
      </c>
      <c r="C22" s="5">
        <f>BlockC</f>
        <v>0</v>
      </c>
    </row>
    <row r="23" spans="2:3" ht="15" thickBot="1" x14ac:dyDescent="0.4">
      <c r="B23" s="5"/>
      <c r="C23" s="3">
        <f>SUM(C20:C22)</f>
        <v>0</v>
      </c>
    </row>
    <row r="24" spans="2:3" ht="15" thickTop="1" x14ac:dyDescent="0.35">
      <c r="B24" s="5"/>
      <c r="C24" s="5"/>
    </row>
    <row r="25" spans="2:3" x14ac:dyDescent="0.35">
      <c r="B25" s="5"/>
      <c r="C25" s="5"/>
    </row>
    <row r="26" spans="2:3" x14ac:dyDescent="0.35">
      <c r="B26" s="4" t="s">
        <v>28</v>
      </c>
      <c r="C26" s="4">
        <f>SUM(C17,C23)</f>
        <v>0</v>
      </c>
    </row>
    <row r="41" spans="1:1" x14ac:dyDescent="0.35">
      <c r="A41" s="164" t="s">
        <v>258</v>
      </c>
    </row>
    <row r="42" spans="1:1" x14ac:dyDescent="0.35">
      <c r="A42" s="164"/>
    </row>
    <row r="43" spans="1:1" ht="15" customHeight="1" x14ac:dyDescent="0.35">
      <c r="A43" s="164"/>
    </row>
    <row r="44" spans="1:1" x14ac:dyDescent="0.35">
      <c r="A44" s="164"/>
    </row>
    <row r="45" spans="1:1" x14ac:dyDescent="0.35">
      <c r="A45" s="164"/>
    </row>
    <row r="46" spans="1:1" x14ac:dyDescent="0.35">
      <c r="A46" s="164"/>
    </row>
  </sheetData>
  <sheetProtection selectLockedCells="1"/>
  <mergeCells count="2">
    <mergeCell ref="A41:A46"/>
    <mergeCell ref="E8:F8"/>
  </mergeCells>
  <conditionalFormatting sqref="F6">
    <cfRule type="containsText" dxfId="20" priority="1" operator="containsText" text="C">
      <formula>NOT(ISERROR(SEARCH("C",F6)))</formula>
    </cfRule>
    <cfRule type="containsText" dxfId="19" priority="2" operator="containsText" text="B">
      <formula>NOT(ISERROR(SEARCH("B",F6)))</formula>
    </cfRule>
    <cfRule type="containsText" dxfId="18" priority="3" operator="containsText" text="A">
      <formula>NOT(ISERROR(SEARCH("A",F6)))</formula>
    </cfRule>
    <cfRule type="colorScale" priority="4">
      <colorScale>
        <cfvo type="min"/>
        <cfvo type="max"/>
        <color rgb="FFFF7128"/>
        <color rgb="FFFFEF9C"/>
      </colorScale>
    </cfRule>
    <cfRule type="cellIs" dxfId="17" priority="5" operator="between">
      <formula>-29</formula>
      <formula>8</formula>
    </cfRule>
    <cfRule type="cellIs" dxfId="16" priority="6" operator="between">
      <formula>9</formula>
      <formula>18</formula>
    </cfRule>
    <cfRule type="cellIs" dxfId="15" priority="7" operator="between">
      <formula>19</formula>
      <formula>29</formula>
    </cfRule>
  </conditionalFormatting>
  <pageMargins left="0.39370078740157483" right="0.19685039370078741"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autoPageBreaks="0" fitToPage="1"/>
  </sheetPr>
  <dimension ref="A1:AA221"/>
  <sheetViews>
    <sheetView showGridLines="0" showRowColHeaders="0" tabSelected="1" zoomScale="120" zoomScaleNormal="120" workbookViewId="0">
      <selection activeCell="B170" sqref="B170:T170"/>
    </sheetView>
  </sheetViews>
  <sheetFormatPr baseColWidth="10" defaultColWidth="5.7265625" defaultRowHeight="11.5" x14ac:dyDescent="0.35"/>
  <cols>
    <col min="1" max="1" width="4" style="14" customWidth="1"/>
    <col min="2" max="2" width="3.26953125" style="14" customWidth="1"/>
    <col min="3" max="3" width="10.453125" style="14" customWidth="1"/>
    <col min="4" max="4" width="3" style="14" customWidth="1"/>
    <col min="5" max="5" width="5.54296875" style="14" customWidth="1"/>
    <col min="6" max="6" width="3.26953125" style="14" customWidth="1"/>
    <col min="7" max="7" width="5.7265625" style="14"/>
    <col min="8" max="8" width="7.54296875" style="14" customWidth="1"/>
    <col min="9" max="9" width="3.26953125" style="14" customWidth="1"/>
    <col min="10" max="10" width="6.453125" style="14" customWidth="1"/>
    <col min="11" max="12" width="5.7265625" style="14"/>
    <col min="13" max="13" width="4.26953125" style="14" customWidth="1"/>
    <col min="14" max="14" width="3.1796875" style="14" customWidth="1"/>
    <col min="15" max="15" width="9.81640625" style="14" customWidth="1"/>
    <col min="16" max="16" width="3.26953125" style="14" customWidth="1"/>
    <col min="17" max="17" width="5.453125" style="14" customWidth="1"/>
    <col min="18" max="18" width="2.54296875" style="14" customWidth="1"/>
    <col min="19" max="19" width="3.26953125" style="14" customWidth="1"/>
    <col min="20" max="20" width="6" style="14" customWidth="1"/>
    <col min="21" max="21" width="8.26953125" style="14" hidden="1" customWidth="1"/>
    <col min="22" max="22" width="13.81640625" style="14" hidden="1" customWidth="1"/>
    <col min="23" max="23" width="12.7265625" style="14" hidden="1" customWidth="1"/>
    <col min="24" max="24" width="16.54296875" style="14" hidden="1" customWidth="1"/>
    <col min="25" max="25" width="19.453125" style="14" hidden="1" customWidth="1"/>
    <col min="26" max="26" width="23.7265625" style="14" hidden="1" customWidth="1"/>
    <col min="27" max="27" width="9.26953125" style="14" customWidth="1"/>
    <col min="28" max="28" width="10.7265625" style="14" customWidth="1"/>
    <col min="29" max="16384" width="5.7265625" style="14"/>
  </cols>
  <sheetData>
    <row r="1" spans="2:24" x14ac:dyDescent="0.35">
      <c r="B1" s="263"/>
      <c r="C1" s="263"/>
      <c r="D1" s="263"/>
      <c r="E1" s="263"/>
      <c r="F1" s="263"/>
      <c r="G1" s="263"/>
      <c r="H1" s="263"/>
      <c r="I1" s="263"/>
      <c r="J1" s="263"/>
      <c r="K1" s="263"/>
      <c r="L1" s="263"/>
      <c r="M1" s="263"/>
      <c r="N1" s="263"/>
      <c r="O1" s="263"/>
      <c r="P1" s="263"/>
      <c r="Q1" s="263"/>
      <c r="R1" s="263"/>
      <c r="S1" s="263"/>
      <c r="T1" s="263"/>
    </row>
    <row r="2" spans="2:24" x14ac:dyDescent="0.35">
      <c r="B2" s="263"/>
      <c r="C2" s="263"/>
      <c r="D2" s="263"/>
      <c r="E2" s="263"/>
      <c r="F2" s="263"/>
      <c r="G2" s="263"/>
      <c r="H2" s="263"/>
      <c r="I2" s="263"/>
      <c r="J2" s="263"/>
      <c r="K2" s="263"/>
      <c r="L2" s="263"/>
      <c r="M2" s="263"/>
      <c r="N2" s="263"/>
      <c r="O2" s="263"/>
      <c r="P2" s="263"/>
      <c r="Q2" s="263"/>
      <c r="R2" s="263"/>
      <c r="S2" s="263"/>
      <c r="T2" s="263"/>
    </row>
    <row r="3" spans="2:24" x14ac:dyDescent="0.35">
      <c r="B3" s="263"/>
      <c r="C3" s="263"/>
      <c r="D3" s="263"/>
      <c r="E3" s="263"/>
      <c r="F3" s="263"/>
      <c r="G3" s="263"/>
      <c r="H3" s="263"/>
      <c r="I3" s="263"/>
      <c r="J3" s="263"/>
      <c r="K3" s="263"/>
      <c r="L3" s="263"/>
      <c r="M3" s="263"/>
      <c r="N3" s="263"/>
      <c r="O3" s="263"/>
      <c r="P3" s="263"/>
      <c r="Q3" s="263"/>
      <c r="R3" s="263"/>
      <c r="S3" s="263"/>
      <c r="T3" s="263"/>
    </row>
    <row r="4" spans="2:24" ht="12" thickBot="1" x14ac:dyDescent="0.4">
      <c r="B4" s="263"/>
      <c r="C4" s="263"/>
      <c r="D4" s="263"/>
      <c r="E4" s="263"/>
      <c r="F4" s="263"/>
      <c r="G4" s="263"/>
      <c r="H4" s="263"/>
      <c r="I4" s="263"/>
      <c r="J4" s="263"/>
      <c r="K4" s="263"/>
      <c r="L4" s="263"/>
      <c r="M4" s="263"/>
      <c r="N4" s="263"/>
      <c r="O4" s="263"/>
      <c r="P4" s="263"/>
      <c r="Q4" s="263"/>
      <c r="R4" s="263"/>
      <c r="S4" s="263"/>
      <c r="T4" s="263"/>
    </row>
    <row r="5" spans="2:24" ht="20.149999999999999" customHeight="1" x14ac:dyDescent="0.35">
      <c r="B5" s="230" t="s">
        <v>102</v>
      </c>
      <c r="C5" s="231"/>
      <c r="D5" s="231"/>
      <c r="E5" s="231"/>
      <c r="F5" s="231"/>
      <c r="G5" s="231"/>
      <c r="H5" s="231"/>
      <c r="I5" s="231"/>
      <c r="J5" s="231"/>
      <c r="K5" s="231"/>
      <c r="L5" s="231"/>
      <c r="M5" s="231"/>
      <c r="N5" s="231"/>
      <c r="O5" s="231"/>
      <c r="P5" s="231"/>
      <c r="Q5" s="231"/>
      <c r="R5" s="231"/>
      <c r="S5" s="231"/>
      <c r="T5" s="232"/>
      <c r="V5" s="172">
        <f>SUM(Z58,Z70,Z87,Z113)</f>
        <v>0</v>
      </c>
      <c r="W5" s="172"/>
      <c r="X5" s="172"/>
    </row>
    <row r="6" spans="2:24" ht="20.149999999999999" customHeight="1" x14ac:dyDescent="0.35">
      <c r="B6" s="233"/>
      <c r="C6" s="234"/>
      <c r="D6" s="234"/>
      <c r="E6" s="234"/>
      <c r="F6" s="234"/>
      <c r="G6" s="234"/>
      <c r="H6" s="234"/>
      <c r="I6" s="234"/>
      <c r="J6" s="234"/>
      <c r="K6" s="234"/>
      <c r="L6" s="234"/>
      <c r="M6" s="234"/>
      <c r="N6" s="234"/>
      <c r="O6" s="234"/>
      <c r="P6" s="234"/>
      <c r="Q6" s="234"/>
      <c r="R6" s="234"/>
      <c r="S6" s="234"/>
      <c r="T6" s="235"/>
    </row>
    <row r="7" spans="2:24" ht="20.149999999999999" customHeight="1" x14ac:dyDescent="0.35">
      <c r="B7" s="233"/>
      <c r="C7" s="234"/>
      <c r="D7" s="234"/>
      <c r="E7" s="234"/>
      <c r="F7" s="234"/>
      <c r="G7" s="234"/>
      <c r="H7" s="234"/>
      <c r="I7" s="234"/>
      <c r="J7" s="234"/>
      <c r="K7" s="234"/>
      <c r="L7" s="234"/>
      <c r="M7" s="234"/>
      <c r="N7" s="234"/>
      <c r="O7" s="234"/>
      <c r="P7" s="234"/>
      <c r="Q7" s="234"/>
      <c r="R7" s="234"/>
      <c r="S7" s="234"/>
      <c r="T7" s="235"/>
      <c r="V7" s="350" t="s">
        <v>38</v>
      </c>
      <c r="W7" s="350"/>
      <c r="X7" s="80" t="s">
        <v>39</v>
      </c>
    </row>
    <row r="8" spans="2:24" ht="20.149999999999999" customHeight="1" x14ac:dyDescent="0.35">
      <c r="B8" s="233"/>
      <c r="C8" s="234"/>
      <c r="D8" s="234"/>
      <c r="E8" s="234"/>
      <c r="F8" s="234"/>
      <c r="G8" s="234"/>
      <c r="H8" s="234"/>
      <c r="I8" s="234"/>
      <c r="J8" s="234"/>
      <c r="K8" s="234"/>
      <c r="L8" s="234"/>
      <c r="M8" s="234"/>
      <c r="N8" s="234"/>
      <c r="O8" s="234"/>
      <c r="P8" s="234"/>
      <c r="Q8" s="234"/>
      <c r="R8" s="234"/>
      <c r="S8" s="234"/>
      <c r="T8" s="235"/>
      <c r="V8" s="77" t="s">
        <v>35</v>
      </c>
      <c r="W8" s="78">
        <v>10</v>
      </c>
      <c r="X8" s="78">
        <f>COUNTIF(Z71:Z82,"ja oder nein")</f>
        <v>10</v>
      </c>
    </row>
    <row r="9" spans="2:24" ht="20.149999999999999" customHeight="1" thickBot="1" x14ac:dyDescent="0.4">
      <c r="B9" s="236"/>
      <c r="C9" s="237"/>
      <c r="D9" s="237"/>
      <c r="E9" s="237"/>
      <c r="F9" s="237"/>
      <c r="G9" s="237"/>
      <c r="H9" s="237"/>
      <c r="I9" s="237"/>
      <c r="J9" s="237"/>
      <c r="K9" s="237"/>
      <c r="L9" s="237"/>
      <c r="M9" s="237"/>
      <c r="N9" s="237"/>
      <c r="O9" s="237"/>
      <c r="P9" s="237"/>
      <c r="Q9" s="237"/>
      <c r="R9" s="237"/>
      <c r="S9" s="237"/>
      <c r="T9" s="238"/>
      <c r="V9" s="77" t="s">
        <v>36</v>
      </c>
      <c r="W9" s="78">
        <v>10</v>
      </c>
      <c r="X9" s="78">
        <f>COUNTIF(Z71:Z82,"ja oder nein")</f>
        <v>10</v>
      </c>
    </row>
    <row r="10" spans="2:24" ht="18.75" customHeight="1" thickBot="1" x14ac:dyDescent="0.4">
      <c r="B10" s="181" t="s">
        <v>103</v>
      </c>
      <c r="C10" s="181"/>
      <c r="D10" s="181"/>
      <c r="E10" s="181"/>
      <c r="F10" s="181"/>
      <c r="G10" s="181"/>
      <c r="H10" s="181"/>
      <c r="I10" s="181"/>
      <c r="J10" s="181"/>
      <c r="K10" s="181"/>
      <c r="L10" s="181"/>
      <c r="M10" s="181"/>
      <c r="N10" s="181"/>
      <c r="O10" s="181"/>
      <c r="P10" s="181"/>
      <c r="Q10" s="181"/>
      <c r="R10" s="181"/>
      <c r="S10" s="181"/>
      <c r="T10" s="181"/>
      <c r="V10" s="77" t="s">
        <v>37</v>
      </c>
      <c r="W10" s="78">
        <v>4</v>
      </c>
      <c r="X10" s="78">
        <f>COUNTIF(Z88:Z93,"ja oder nein")</f>
        <v>4</v>
      </c>
    </row>
    <row r="11" spans="2:24" ht="15" customHeight="1" x14ac:dyDescent="0.35">
      <c r="B11" s="258" t="s">
        <v>104</v>
      </c>
      <c r="C11" s="259"/>
      <c r="D11" s="259"/>
      <c r="E11" s="259"/>
      <c r="F11" s="259"/>
      <c r="G11" s="259"/>
      <c r="H11" s="259"/>
      <c r="I11" s="259"/>
      <c r="J11" s="259"/>
      <c r="K11" s="259"/>
      <c r="L11" s="259"/>
      <c r="M11" s="259"/>
      <c r="N11" s="259"/>
      <c r="O11" s="259"/>
      <c r="P11" s="259"/>
      <c r="Q11" s="259"/>
      <c r="R11" s="259"/>
      <c r="S11" s="260"/>
      <c r="T11" s="261"/>
    </row>
    <row r="12" spans="2:24" ht="15" customHeight="1" x14ac:dyDescent="0.35">
      <c r="B12" s="336" t="s">
        <v>105</v>
      </c>
      <c r="C12" s="331"/>
      <c r="D12" s="244"/>
      <c r="E12" s="245"/>
      <c r="F12" s="245"/>
      <c r="G12" s="245"/>
      <c r="H12" s="245"/>
      <c r="I12" s="245"/>
      <c r="J12" s="245"/>
      <c r="K12" s="245"/>
      <c r="L12" s="245"/>
      <c r="M12" s="245"/>
      <c r="N12" s="245"/>
      <c r="O12" s="245"/>
      <c r="P12" s="245"/>
      <c r="Q12" s="245"/>
      <c r="R12" s="245"/>
      <c r="S12" s="245"/>
      <c r="T12" s="246"/>
    </row>
    <row r="13" spans="2:24" ht="15" customHeight="1" x14ac:dyDescent="0.35">
      <c r="B13" s="303" t="s">
        <v>106</v>
      </c>
      <c r="C13" s="281"/>
      <c r="D13" s="275"/>
      <c r="E13" s="247"/>
      <c r="F13" s="247"/>
      <c r="G13" s="247"/>
      <c r="H13" s="247"/>
      <c r="I13" s="247"/>
      <c r="J13" s="247"/>
      <c r="K13" s="247"/>
      <c r="L13" s="247"/>
      <c r="M13" s="247"/>
      <c r="N13" s="247"/>
      <c r="O13" s="247"/>
      <c r="P13" s="247"/>
      <c r="Q13" s="247"/>
      <c r="R13" s="247"/>
      <c r="S13" s="247"/>
      <c r="T13" s="276"/>
    </row>
    <row r="14" spans="2:24" ht="15" customHeight="1" x14ac:dyDescent="0.35">
      <c r="B14" s="303" t="s">
        <v>107</v>
      </c>
      <c r="C14" s="281"/>
      <c r="D14" s="306"/>
      <c r="E14" s="307"/>
      <c r="F14" s="307"/>
      <c r="G14" s="307"/>
      <c r="H14" s="307"/>
      <c r="I14" s="308"/>
      <c r="J14" s="309" t="s">
        <v>1</v>
      </c>
      <c r="K14" s="310"/>
      <c r="L14" s="284"/>
      <c r="M14" s="245"/>
      <c r="N14" s="245"/>
      <c r="O14" s="245"/>
      <c r="P14" s="245"/>
      <c r="Q14" s="245"/>
      <c r="R14" s="245"/>
      <c r="S14" s="245"/>
      <c r="T14" s="246"/>
    </row>
    <row r="15" spans="2:24" ht="15" customHeight="1" x14ac:dyDescent="0.35">
      <c r="B15" s="303" t="s">
        <v>2</v>
      </c>
      <c r="C15" s="281"/>
      <c r="D15" s="319"/>
      <c r="E15" s="320"/>
      <c r="F15" s="320"/>
      <c r="G15" s="320"/>
      <c r="H15" s="320"/>
      <c r="I15" s="320"/>
      <c r="J15" s="320"/>
      <c r="K15" s="320"/>
      <c r="L15" s="320"/>
      <c r="M15" s="320"/>
      <c r="N15" s="320"/>
      <c r="O15" s="320"/>
      <c r="P15" s="320"/>
      <c r="Q15" s="307"/>
      <c r="R15" s="307"/>
      <c r="S15" s="307"/>
      <c r="T15" s="321"/>
    </row>
    <row r="16" spans="2:24" ht="15" customHeight="1" x14ac:dyDescent="0.35">
      <c r="B16" s="303" t="s">
        <v>108</v>
      </c>
      <c r="C16" s="281"/>
      <c r="D16" s="318"/>
      <c r="E16" s="307"/>
      <c r="F16" s="307"/>
      <c r="G16" s="307"/>
      <c r="H16" s="307"/>
      <c r="I16" s="308"/>
      <c r="J16" s="279" t="s">
        <v>109</v>
      </c>
      <c r="K16" s="280"/>
      <c r="L16" s="280"/>
      <c r="M16" s="281"/>
      <c r="N16" s="315"/>
      <c r="O16" s="245"/>
      <c r="P16" s="245"/>
      <c r="Q16" s="245"/>
      <c r="R16" s="245"/>
      <c r="S16" s="245"/>
      <c r="T16" s="246"/>
    </row>
    <row r="17" spans="2:20" ht="15" customHeight="1" x14ac:dyDescent="0.35">
      <c r="B17" s="303" t="s">
        <v>110</v>
      </c>
      <c r="C17" s="280"/>
      <c r="D17" s="247" t="s">
        <v>0</v>
      </c>
      <c r="E17" s="247"/>
      <c r="F17" s="247"/>
      <c r="G17" s="247"/>
      <c r="H17" s="175"/>
      <c r="I17" s="325"/>
      <c r="J17" s="316" t="s">
        <v>111</v>
      </c>
      <c r="K17" s="317"/>
      <c r="L17" s="275"/>
      <c r="M17" s="247"/>
      <c r="N17" s="247"/>
      <c r="O17" s="247"/>
      <c r="P17" s="247"/>
      <c r="Q17" s="247"/>
      <c r="R17" s="247"/>
      <c r="S17" s="247"/>
      <c r="T17" s="276"/>
    </row>
    <row r="18" spans="2:20" ht="15" customHeight="1" x14ac:dyDescent="0.35">
      <c r="B18" s="303" t="s">
        <v>3</v>
      </c>
      <c r="C18" s="281"/>
      <c r="D18" s="244"/>
      <c r="E18" s="245"/>
      <c r="F18" s="245"/>
      <c r="G18" s="245"/>
      <c r="H18" s="245"/>
      <c r="I18" s="245"/>
      <c r="J18" s="245"/>
      <c r="K18" s="245"/>
      <c r="L18" s="245"/>
      <c r="M18" s="245"/>
      <c r="N18" s="245"/>
      <c r="O18" s="245"/>
      <c r="P18" s="245"/>
      <c r="Q18" s="245"/>
      <c r="R18" s="245"/>
      <c r="S18" s="245"/>
      <c r="T18" s="246"/>
    </row>
    <row r="19" spans="2:20" ht="15" customHeight="1" x14ac:dyDescent="0.35">
      <c r="B19" s="303" t="s">
        <v>133</v>
      </c>
      <c r="C19" s="304"/>
      <c r="D19" s="330"/>
      <c r="E19" s="331"/>
      <c r="F19" s="19"/>
      <c r="G19" s="322" t="s">
        <v>134</v>
      </c>
      <c r="H19" s="322"/>
      <c r="I19" s="327"/>
      <c r="J19" s="19"/>
      <c r="K19" s="322" t="s">
        <v>135</v>
      </c>
      <c r="L19" s="322"/>
      <c r="M19" s="322"/>
      <c r="N19" s="322"/>
      <c r="O19" s="322"/>
      <c r="P19" s="322"/>
      <c r="Q19" s="322"/>
      <c r="R19" s="323"/>
      <c r="S19" s="323"/>
      <c r="T19" s="324"/>
    </row>
    <row r="20" spans="2:20" ht="15" customHeight="1" x14ac:dyDescent="0.35">
      <c r="B20" s="303" t="s">
        <v>136</v>
      </c>
      <c r="C20" s="304"/>
      <c r="D20" s="304"/>
      <c r="E20" s="281"/>
      <c r="F20" s="32"/>
      <c r="G20" s="328" t="s">
        <v>29</v>
      </c>
      <c r="H20" s="328"/>
      <c r="I20" s="329"/>
      <c r="J20" s="33"/>
      <c r="K20" s="247"/>
      <c r="L20" s="247"/>
      <c r="M20" s="247"/>
      <c r="N20" s="247"/>
      <c r="O20" s="247"/>
      <c r="P20" s="247"/>
      <c r="Q20" s="247"/>
      <c r="R20" s="175"/>
      <c r="S20" s="175"/>
      <c r="T20" s="235"/>
    </row>
    <row r="21" spans="2:20" ht="15" customHeight="1" x14ac:dyDescent="0.35">
      <c r="B21" s="303" t="s">
        <v>137</v>
      </c>
      <c r="C21" s="304"/>
      <c r="D21" s="304"/>
      <c r="E21" s="305"/>
      <c r="F21" s="244"/>
      <c r="G21" s="245"/>
      <c r="H21" s="245"/>
      <c r="I21" s="245"/>
      <c r="J21" s="245"/>
      <c r="K21" s="245"/>
      <c r="L21" s="245"/>
      <c r="M21" s="245"/>
      <c r="N21" s="245"/>
      <c r="O21" s="245"/>
      <c r="P21" s="245"/>
      <c r="Q21" s="245"/>
      <c r="R21" s="245"/>
      <c r="S21" s="245"/>
      <c r="T21" s="246"/>
    </row>
    <row r="22" spans="2:20" ht="15" customHeight="1" thickBot="1" x14ac:dyDescent="0.4">
      <c r="B22" s="332" t="s">
        <v>138</v>
      </c>
      <c r="C22" s="333"/>
      <c r="D22" s="333"/>
      <c r="E22" s="334"/>
      <c r="F22" s="31"/>
      <c r="G22" s="292" t="s">
        <v>139</v>
      </c>
      <c r="H22" s="292"/>
      <c r="I22" s="292"/>
      <c r="J22" s="292"/>
      <c r="K22" s="292"/>
      <c r="L22" s="292"/>
      <c r="M22" s="292"/>
      <c r="N22" s="117"/>
      <c r="O22" s="117"/>
      <c r="P22" s="117"/>
      <c r="Q22" s="117"/>
      <c r="R22" s="118"/>
      <c r="S22" s="118"/>
      <c r="T22" s="119"/>
    </row>
    <row r="23" spans="2:20" ht="10" customHeight="1" thickBot="1" x14ac:dyDescent="0.4">
      <c r="B23" s="15"/>
      <c r="C23" s="15"/>
    </row>
    <row r="24" spans="2:20" ht="37.5" customHeight="1" x14ac:dyDescent="0.35">
      <c r="B24" s="185"/>
      <c r="C24" s="257"/>
      <c r="D24" s="257"/>
      <c r="E24" s="242" t="s">
        <v>140</v>
      </c>
      <c r="F24" s="221"/>
      <c r="G24" s="221"/>
      <c r="H24" s="221"/>
      <c r="I24" s="242" t="s">
        <v>141</v>
      </c>
      <c r="J24" s="242"/>
      <c r="K24" s="242"/>
      <c r="L24" s="242"/>
      <c r="M24" s="242"/>
      <c r="N24" s="242"/>
      <c r="O24" s="242"/>
      <c r="P24" s="221"/>
      <c r="Q24" s="221"/>
      <c r="R24" s="242" t="s">
        <v>142</v>
      </c>
      <c r="S24" s="242"/>
      <c r="T24" s="243"/>
    </row>
    <row r="25" spans="2:20" ht="15" customHeight="1" x14ac:dyDescent="0.35">
      <c r="B25" s="277" t="s">
        <v>143</v>
      </c>
      <c r="C25" s="278"/>
      <c r="D25" s="278"/>
      <c r="E25" s="293"/>
      <c r="F25" s="293"/>
      <c r="G25" s="293"/>
      <c r="H25" s="293"/>
      <c r="I25" s="293"/>
      <c r="J25" s="293"/>
      <c r="K25" s="293"/>
      <c r="L25" s="293"/>
      <c r="M25" s="293"/>
      <c r="N25" s="293"/>
      <c r="O25" s="293"/>
      <c r="P25" s="293"/>
      <c r="Q25" s="293"/>
      <c r="R25" s="241"/>
      <c r="S25" s="239"/>
      <c r="T25" s="240"/>
    </row>
    <row r="26" spans="2:20" ht="15" customHeight="1" x14ac:dyDescent="0.35">
      <c r="B26" s="277" t="s">
        <v>144</v>
      </c>
      <c r="C26" s="207"/>
      <c r="D26" s="207"/>
      <c r="E26" s="293"/>
      <c r="F26" s="293"/>
      <c r="G26" s="293"/>
      <c r="H26" s="293"/>
      <c r="I26" s="293"/>
      <c r="J26" s="293"/>
      <c r="K26" s="293"/>
      <c r="L26" s="293"/>
      <c r="M26" s="293"/>
      <c r="N26" s="293"/>
      <c r="O26" s="293"/>
      <c r="P26" s="293"/>
      <c r="Q26" s="293"/>
      <c r="R26" s="239"/>
      <c r="S26" s="239"/>
      <c r="T26" s="240"/>
    </row>
    <row r="27" spans="2:20" ht="15" customHeight="1" x14ac:dyDescent="0.35">
      <c r="B27" s="277" t="s">
        <v>145</v>
      </c>
      <c r="C27" s="207"/>
      <c r="D27" s="207"/>
      <c r="E27" s="293"/>
      <c r="F27" s="293"/>
      <c r="G27" s="293"/>
      <c r="H27" s="293"/>
      <c r="I27" s="293"/>
      <c r="J27" s="293"/>
      <c r="K27" s="293"/>
      <c r="L27" s="293"/>
      <c r="M27" s="293"/>
      <c r="N27" s="293"/>
      <c r="O27" s="293"/>
      <c r="P27" s="293"/>
      <c r="Q27" s="293"/>
      <c r="R27" s="239"/>
      <c r="S27" s="239"/>
      <c r="T27" s="240"/>
    </row>
    <row r="28" spans="2:20" ht="15" customHeight="1" x14ac:dyDescent="0.35">
      <c r="B28" s="277" t="s">
        <v>146</v>
      </c>
      <c r="C28" s="207"/>
      <c r="D28" s="207"/>
      <c r="E28" s="293"/>
      <c r="F28" s="293"/>
      <c r="G28" s="293"/>
      <c r="H28" s="293"/>
      <c r="I28" s="293"/>
      <c r="J28" s="293"/>
      <c r="K28" s="293"/>
      <c r="L28" s="293"/>
      <c r="M28" s="293"/>
      <c r="N28" s="293"/>
      <c r="O28" s="293"/>
      <c r="P28" s="293"/>
      <c r="Q28" s="293"/>
      <c r="R28" s="239"/>
      <c r="S28" s="239"/>
      <c r="T28" s="240"/>
    </row>
    <row r="29" spans="2:20" ht="15" customHeight="1" thickBot="1" x14ac:dyDescent="0.4">
      <c r="B29" s="273" t="s">
        <v>147</v>
      </c>
      <c r="C29" s="274"/>
      <c r="D29" s="274"/>
      <c r="E29" s="282"/>
      <c r="F29" s="282"/>
      <c r="G29" s="282"/>
      <c r="H29" s="282"/>
      <c r="I29" s="282"/>
      <c r="J29" s="282"/>
      <c r="K29" s="282"/>
      <c r="L29" s="282"/>
      <c r="M29" s="282"/>
      <c r="N29" s="282"/>
      <c r="O29" s="282"/>
      <c r="P29" s="282"/>
      <c r="Q29" s="282"/>
      <c r="R29" s="271"/>
      <c r="S29" s="271"/>
      <c r="T29" s="272"/>
    </row>
    <row r="30" spans="2:20" ht="10" customHeight="1" thickBot="1" x14ac:dyDescent="0.4">
      <c r="D30" s="15"/>
    </row>
    <row r="31" spans="2:20" ht="15" customHeight="1" x14ac:dyDescent="0.35">
      <c r="B31" s="326" t="s">
        <v>148</v>
      </c>
      <c r="C31" s="242"/>
      <c r="D31" s="286"/>
      <c r="E31" s="286"/>
      <c r="F31" s="286"/>
      <c r="G31" s="286"/>
      <c r="H31" s="242" t="s">
        <v>149</v>
      </c>
      <c r="I31" s="242"/>
      <c r="J31" s="242"/>
      <c r="K31" s="286"/>
      <c r="L31" s="287"/>
      <c r="M31" s="287"/>
      <c r="N31" s="287"/>
      <c r="O31" s="257" t="s">
        <v>150</v>
      </c>
      <c r="P31" s="257"/>
      <c r="Q31" s="257"/>
      <c r="R31" s="290"/>
      <c r="S31" s="290"/>
      <c r="T31" s="291"/>
    </row>
    <row r="32" spans="2:20" ht="15" customHeight="1" x14ac:dyDescent="0.35">
      <c r="B32" s="277" t="s">
        <v>151</v>
      </c>
      <c r="C32" s="207"/>
      <c r="D32" s="207"/>
      <c r="E32" s="207"/>
      <c r="F32" s="207"/>
      <c r="G32" s="207"/>
      <c r="H32" s="207"/>
      <c r="I32" s="207"/>
      <c r="J32" s="207"/>
      <c r="K32" s="288"/>
      <c r="L32" s="239"/>
      <c r="M32" s="239"/>
      <c r="N32" s="239"/>
      <c r="O32" s="239"/>
      <c r="P32" s="239"/>
      <c r="Q32" s="239"/>
      <c r="R32" s="239"/>
      <c r="S32" s="239"/>
      <c r="T32" s="240"/>
    </row>
    <row r="33" spans="1:20" ht="15" customHeight="1" x14ac:dyDescent="0.35">
      <c r="B33" s="277" t="s">
        <v>152</v>
      </c>
      <c r="C33" s="207"/>
      <c r="D33" s="207"/>
      <c r="E33" s="207"/>
      <c r="F33" s="207"/>
      <c r="G33" s="207"/>
      <c r="H33" s="207"/>
      <c r="I33" s="207"/>
      <c r="J33" s="207"/>
      <c r="K33" s="239"/>
      <c r="L33" s="239"/>
      <c r="M33" s="239"/>
      <c r="N33" s="239"/>
      <c r="O33" s="239"/>
      <c r="P33" s="239"/>
      <c r="Q33" s="239"/>
      <c r="R33" s="239"/>
      <c r="S33" s="239"/>
      <c r="T33" s="240"/>
    </row>
    <row r="34" spans="1:20" ht="15" customHeight="1" x14ac:dyDescent="0.35">
      <c r="B34" s="289"/>
      <c r="C34" s="239"/>
      <c r="D34" s="239"/>
      <c r="E34" s="239"/>
      <c r="F34" s="239"/>
      <c r="G34" s="239"/>
      <c r="H34" s="239"/>
      <c r="I34" s="239"/>
      <c r="J34" s="239"/>
      <c r="K34" s="239"/>
      <c r="L34" s="239"/>
      <c r="M34" s="239"/>
      <c r="N34" s="239"/>
      <c r="O34" s="239"/>
      <c r="P34" s="239"/>
      <c r="Q34" s="239"/>
      <c r="R34" s="239"/>
      <c r="S34" s="239"/>
      <c r="T34" s="240"/>
    </row>
    <row r="35" spans="1:20" ht="15" customHeight="1" x14ac:dyDescent="0.35">
      <c r="B35" s="277" t="s">
        <v>153</v>
      </c>
      <c r="C35" s="278"/>
      <c r="D35" s="278"/>
      <c r="E35" s="278"/>
      <c r="F35" s="278"/>
      <c r="G35" s="278"/>
      <c r="H35" s="278"/>
      <c r="I35" s="278"/>
      <c r="J35" s="278"/>
      <c r="K35" s="239"/>
      <c r="L35" s="239"/>
      <c r="M35" s="239"/>
      <c r="N35" s="239"/>
      <c r="O35" s="239"/>
      <c r="P35" s="239"/>
      <c r="Q35" s="239"/>
      <c r="R35" s="239"/>
      <c r="S35" s="239"/>
      <c r="T35" s="240"/>
    </row>
    <row r="36" spans="1:20" ht="15" customHeight="1" x14ac:dyDescent="0.35">
      <c r="B36" s="289"/>
      <c r="C36" s="239"/>
      <c r="D36" s="239"/>
      <c r="E36" s="239"/>
      <c r="F36" s="239"/>
      <c r="G36" s="239"/>
      <c r="H36" s="239"/>
      <c r="I36" s="239"/>
      <c r="J36" s="239"/>
      <c r="K36" s="239"/>
      <c r="L36" s="239"/>
      <c r="M36" s="239"/>
      <c r="N36" s="239"/>
      <c r="O36" s="239"/>
      <c r="P36" s="239"/>
      <c r="Q36" s="239"/>
      <c r="R36" s="239"/>
      <c r="S36" s="239"/>
      <c r="T36" s="240"/>
    </row>
    <row r="37" spans="1:20" ht="15" customHeight="1" x14ac:dyDescent="0.35">
      <c r="B37" s="277" t="s">
        <v>154</v>
      </c>
      <c r="C37" s="207"/>
      <c r="D37" s="207"/>
      <c r="E37" s="207"/>
      <c r="F37" s="207"/>
      <c r="G37" s="207"/>
      <c r="H37" s="207"/>
      <c r="I37" s="207"/>
      <c r="J37" s="207"/>
      <c r="K37" s="288"/>
      <c r="L37" s="239"/>
      <c r="M37" s="239"/>
      <c r="N37" s="239"/>
      <c r="O37" s="239"/>
      <c r="P37" s="239"/>
      <c r="Q37" s="239"/>
      <c r="R37" s="239"/>
      <c r="S37" s="239"/>
      <c r="T37" s="240"/>
    </row>
    <row r="38" spans="1:20" ht="15" customHeight="1" thickBot="1" x14ac:dyDescent="0.4">
      <c r="B38" s="285"/>
      <c r="C38" s="271"/>
      <c r="D38" s="271"/>
      <c r="E38" s="271"/>
      <c r="F38" s="271"/>
      <c r="G38" s="271"/>
      <c r="H38" s="271"/>
      <c r="I38" s="271"/>
      <c r="J38" s="271"/>
      <c r="K38" s="271"/>
      <c r="L38" s="271"/>
      <c r="M38" s="271"/>
      <c r="N38" s="271"/>
      <c r="O38" s="271"/>
      <c r="P38" s="271"/>
      <c r="Q38" s="271"/>
      <c r="R38" s="271"/>
      <c r="S38" s="271"/>
      <c r="T38" s="272"/>
    </row>
    <row r="39" spans="1:20" ht="10" customHeight="1" thickBot="1" x14ac:dyDescent="0.4">
      <c r="B39" s="15"/>
      <c r="C39" s="15"/>
      <c r="D39" s="15"/>
      <c r="E39" s="15"/>
      <c r="F39" s="15"/>
      <c r="G39" s="15"/>
      <c r="H39" s="15"/>
      <c r="I39" s="15"/>
      <c r="J39" s="15"/>
      <c r="K39" s="15"/>
    </row>
    <row r="40" spans="1:20" ht="15" customHeight="1" x14ac:dyDescent="0.35">
      <c r="B40" s="283"/>
      <c r="C40" s="221"/>
      <c r="D40" s="221"/>
      <c r="E40" s="221"/>
      <c r="F40" s="242" t="s">
        <v>155</v>
      </c>
      <c r="G40" s="221"/>
      <c r="H40" s="221"/>
      <c r="I40" s="221"/>
      <c r="J40" s="221"/>
      <c r="K40" s="257" t="s">
        <v>156</v>
      </c>
      <c r="L40" s="221"/>
      <c r="M40" s="221"/>
      <c r="N40" s="221"/>
      <c r="O40" s="242" t="s">
        <v>157</v>
      </c>
      <c r="P40" s="221"/>
      <c r="Q40" s="221"/>
      <c r="R40" s="221"/>
      <c r="S40" s="221"/>
      <c r="T40" s="243"/>
    </row>
    <row r="41" spans="1:20" ht="15" customHeight="1" x14ac:dyDescent="0.35">
      <c r="B41" s="277" t="s">
        <v>158</v>
      </c>
      <c r="C41" s="278"/>
      <c r="D41" s="278"/>
      <c r="E41" s="207"/>
      <c r="F41" s="239"/>
      <c r="G41" s="239"/>
      <c r="H41" s="239"/>
      <c r="I41" s="239"/>
      <c r="J41" s="239"/>
      <c r="K41" s="239"/>
      <c r="L41" s="239"/>
      <c r="M41" s="239"/>
      <c r="N41" s="239"/>
      <c r="O41" s="239"/>
      <c r="P41" s="239"/>
      <c r="Q41" s="239"/>
      <c r="R41" s="239"/>
      <c r="S41" s="239"/>
      <c r="T41" s="240"/>
    </row>
    <row r="42" spans="1:20" ht="15" customHeight="1" thickBot="1" x14ac:dyDescent="0.4">
      <c r="B42" s="273" t="s">
        <v>159</v>
      </c>
      <c r="C42" s="300"/>
      <c r="D42" s="300"/>
      <c r="E42" s="300"/>
      <c r="F42" s="271"/>
      <c r="G42" s="271"/>
      <c r="H42" s="271"/>
      <c r="I42" s="271"/>
      <c r="J42" s="271"/>
      <c r="K42" s="271"/>
      <c r="L42" s="271"/>
      <c r="M42" s="271"/>
      <c r="N42" s="271"/>
      <c r="O42" s="271"/>
      <c r="P42" s="271"/>
      <c r="Q42" s="271"/>
      <c r="R42" s="271"/>
      <c r="S42" s="271"/>
      <c r="T42" s="272"/>
    </row>
    <row r="43" spans="1:20" ht="10" customHeight="1" x14ac:dyDescent="0.35">
      <c r="B43" s="15"/>
    </row>
    <row r="44" spans="1:20" ht="15" customHeight="1" x14ac:dyDescent="0.35">
      <c r="B44" s="299" t="s">
        <v>160</v>
      </c>
      <c r="C44" s="299"/>
      <c r="E44" s="15" t="s">
        <v>30</v>
      </c>
      <c r="G44" s="302" t="s">
        <v>161</v>
      </c>
      <c r="H44" s="302"/>
      <c r="I44" s="302"/>
      <c r="J44" s="24"/>
      <c r="K44" s="263" t="s">
        <v>162</v>
      </c>
      <c r="L44" s="263"/>
      <c r="M44" s="263"/>
      <c r="N44" s="263"/>
      <c r="O44" s="263"/>
      <c r="P44" s="314"/>
      <c r="Q44" s="314"/>
      <c r="R44" s="314"/>
      <c r="S44" s="314"/>
      <c r="T44" s="314"/>
    </row>
    <row r="45" spans="1:20" ht="10" customHeight="1" thickBot="1" x14ac:dyDescent="0.4">
      <c r="E45" s="15"/>
      <c r="K45" s="15"/>
    </row>
    <row r="46" spans="1:20" ht="16" customHeight="1" x14ac:dyDescent="0.35">
      <c r="B46" s="312" t="s">
        <v>163</v>
      </c>
      <c r="C46" s="313"/>
      <c r="D46" s="313"/>
      <c r="E46" s="313"/>
      <c r="F46" s="313"/>
      <c r="G46" s="313"/>
      <c r="H46" s="313"/>
      <c r="I46" s="313"/>
      <c r="J46" s="313"/>
      <c r="K46" s="313"/>
      <c r="L46" s="313"/>
      <c r="M46" s="313"/>
      <c r="N46" s="313"/>
      <c r="O46" s="313"/>
      <c r="P46" s="313"/>
      <c r="Q46" s="313"/>
      <c r="R46" s="313"/>
      <c r="S46" s="221"/>
      <c r="T46" s="243"/>
    </row>
    <row r="47" spans="1:20" ht="17.25" customHeight="1" x14ac:dyDescent="0.35">
      <c r="B47" s="277" t="s">
        <v>164</v>
      </c>
      <c r="C47" s="278"/>
      <c r="D47" s="278"/>
      <c r="E47" s="301" t="s">
        <v>165</v>
      </c>
      <c r="F47" s="301"/>
      <c r="G47" s="194"/>
      <c r="H47" s="335" t="s">
        <v>140</v>
      </c>
      <c r="I47" s="335"/>
      <c r="J47" s="335"/>
      <c r="K47" s="335"/>
      <c r="L47" s="335"/>
      <c r="M47" s="278" t="s">
        <v>166</v>
      </c>
      <c r="N47" s="278"/>
      <c r="O47" s="278"/>
      <c r="P47" s="278"/>
      <c r="Q47" s="278"/>
      <c r="R47" s="207"/>
      <c r="S47" s="207"/>
      <c r="T47" s="311"/>
    </row>
    <row r="48" spans="1:20" ht="15" customHeight="1" x14ac:dyDescent="0.35">
      <c r="A48" s="89"/>
      <c r="B48" s="289"/>
      <c r="C48" s="239"/>
      <c r="D48" s="239"/>
      <c r="E48" s="296"/>
      <c r="F48" s="248"/>
      <c r="G48" s="248"/>
      <c r="H48" s="296"/>
      <c r="I48" s="248"/>
      <c r="J48" s="248"/>
      <c r="K48" s="248"/>
      <c r="L48" s="248"/>
      <c r="M48" s="239"/>
      <c r="N48" s="239"/>
      <c r="O48" s="239"/>
      <c r="P48" s="239"/>
      <c r="Q48" s="239"/>
      <c r="R48" s="239"/>
      <c r="S48" s="239"/>
      <c r="T48" s="240"/>
    </row>
    <row r="49" spans="1:26" ht="15" customHeight="1" x14ac:dyDescent="0.35">
      <c r="A49" s="89"/>
      <c r="B49" s="289"/>
      <c r="C49" s="239"/>
      <c r="D49" s="239"/>
      <c r="E49" s="296"/>
      <c r="F49" s="248"/>
      <c r="G49" s="248"/>
      <c r="H49" s="248"/>
      <c r="I49" s="248"/>
      <c r="J49" s="248"/>
      <c r="K49" s="248"/>
      <c r="L49" s="248"/>
      <c r="M49" s="239"/>
      <c r="N49" s="239"/>
      <c r="O49" s="239"/>
      <c r="P49" s="239"/>
      <c r="Q49" s="239"/>
      <c r="R49" s="239"/>
      <c r="S49" s="239"/>
      <c r="T49" s="240"/>
    </row>
    <row r="50" spans="1:26" ht="15" customHeight="1" x14ac:dyDescent="0.35">
      <c r="A50" s="89"/>
      <c r="B50" s="289"/>
      <c r="C50" s="239"/>
      <c r="D50" s="239"/>
      <c r="E50" s="296"/>
      <c r="F50" s="248"/>
      <c r="G50" s="248"/>
      <c r="H50" s="248"/>
      <c r="I50" s="248"/>
      <c r="J50" s="248"/>
      <c r="K50" s="248"/>
      <c r="L50" s="248"/>
      <c r="M50" s="239"/>
      <c r="N50" s="239"/>
      <c r="O50" s="239"/>
      <c r="P50" s="239"/>
      <c r="Q50" s="239"/>
      <c r="R50" s="239"/>
      <c r="S50" s="239"/>
      <c r="T50" s="240"/>
    </row>
    <row r="51" spans="1:26" ht="16" customHeight="1" thickBot="1" x14ac:dyDescent="0.4">
      <c r="A51" s="192" t="s">
        <v>260</v>
      </c>
      <c r="B51" s="298"/>
      <c r="C51" s="271"/>
      <c r="D51" s="271"/>
      <c r="E51" s="297"/>
      <c r="F51" s="249"/>
      <c r="G51" s="249"/>
      <c r="H51" s="249"/>
      <c r="I51" s="249"/>
      <c r="J51" s="249"/>
      <c r="K51" s="249"/>
      <c r="L51" s="249"/>
      <c r="M51" s="271"/>
      <c r="N51" s="271"/>
      <c r="O51" s="271"/>
      <c r="P51" s="271"/>
      <c r="Q51" s="271"/>
      <c r="R51" s="271"/>
      <c r="S51" s="271"/>
      <c r="T51" s="272"/>
    </row>
    <row r="52" spans="1:26" ht="12.75" customHeight="1" x14ac:dyDescent="0.35">
      <c r="A52" s="192"/>
    </row>
    <row r="53" spans="1:26" ht="12.75" customHeight="1" x14ac:dyDescent="0.35">
      <c r="A53" s="192"/>
      <c r="Q53" s="176" t="s">
        <v>40</v>
      </c>
      <c r="R53" s="176"/>
      <c r="S53" s="176"/>
      <c r="T53" s="176"/>
    </row>
    <row r="54" spans="1:26" ht="12.75" customHeight="1" x14ac:dyDescent="0.35">
      <c r="A54" s="192"/>
      <c r="B54" s="173" t="s">
        <v>169</v>
      </c>
      <c r="C54" s="174"/>
      <c r="D54" s="174"/>
      <c r="E54" s="174"/>
      <c r="F54" s="174"/>
      <c r="G54" s="174"/>
      <c r="H54" s="174"/>
      <c r="I54" s="174"/>
      <c r="J54" s="174"/>
      <c r="K54" s="174"/>
      <c r="L54" s="174"/>
      <c r="M54" s="174"/>
      <c r="N54" s="174"/>
      <c r="O54" s="174"/>
      <c r="P54" s="174"/>
      <c r="Q54" s="174"/>
      <c r="R54" s="174"/>
      <c r="S54" s="174"/>
      <c r="T54" s="174"/>
    </row>
    <row r="55" spans="1:26" ht="12.75" customHeight="1" x14ac:dyDescent="0.35">
      <c r="A55" s="192"/>
      <c r="B55" s="175"/>
      <c r="C55" s="175"/>
      <c r="D55" s="175"/>
      <c r="E55" s="175"/>
      <c r="F55" s="175"/>
      <c r="G55" s="175"/>
      <c r="H55" s="175"/>
      <c r="I55" s="175"/>
      <c r="J55" s="175"/>
      <c r="K55" s="175"/>
      <c r="L55" s="175"/>
      <c r="M55" s="175"/>
      <c r="N55" s="175"/>
      <c r="O55" s="175"/>
      <c r="P55" s="175"/>
      <c r="Q55" s="175"/>
      <c r="R55" s="175"/>
      <c r="S55" s="175"/>
      <c r="T55" s="175"/>
    </row>
    <row r="56" spans="1:26" ht="12.75" customHeight="1" x14ac:dyDescent="0.35"/>
    <row r="57" spans="1:26" ht="18.75" customHeight="1" thickBot="1" x14ac:dyDescent="0.4">
      <c r="B57" s="254" t="s">
        <v>167</v>
      </c>
      <c r="C57" s="254"/>
      <c r="D57" s="254"/>
      <c r="E57" s="254"/>
      <c r="F57" s="254"/>
      <c r="G57" s="254"/>
      <c r="H57" s="254"/>
      <c r="I57" s="254"/>
      <c r="J57" s="254"/>
      <c r="K57" s="254"/>
      <c r="L57" s="254"/>
      <c r="M57" s="254"/>
      <c r="N57" s="254"/>
      <c r="O57" s="254"/>
      <c r="P57" s="254"/>
      <c r="Q57" s="254"/>
      <c r="R57" s="254"/>
    </row>
    <row r="58" spans="1:26" ht="15" customHeight="1" x14ac:dyDescent="0.35">
      <c r="B58" s="258" t="s">
        <v>168</v>
      </c>
      <c r="C58" s="259"/>
      <c r="D58" s="259"/>
      <c r="E58" s="259"/>
      <c r="F58" s="259"/>
      <c r="G58" s="259"/>
      <c r="H58" s="259"/>
      <c r="I58" s="259"/>
      <c r="J58" s="259"/>
      <c r="K58" s="259"/>
      <c r="L58" s="259"/>
      <c r="M58" s="259"/>
      <c r="N58" s="259"/>
      <c r="O58" s="259"/>
      <c r="P58" s="259"/>
      <c r="Q58" s="259"/>
      <c r="R58" s="259"/>
      <c r="S58" s="259"/>
      <c r="T58" s="295"/>
      <c r="V58" s="64"/>
      <c r="W58" s="65"/>
      <c r="X58" s="66"/>
      <c r="Y58" s="69" t="s">
        <v>14</v>
      </c>
      <c r="Z58" s="82">
        <f>SUM(Z59:Z64)</f>
        <v>0</v>
      </c>
    </row>
    <row r="59" spans="1:26" ht="12" customHeight="1" x14ac:dyDescent="0.35">
      <c r="B59" s="250" t="s">
        <v>257</v>
      </c>
      <c r="C59" s="251"/>
      <c r="D59" s="41" t="s">
        <v>7</v>
      </c>
      <c r="E59" s="15"/>
      <c r="F59" s="15"/>
      <c r="G59" s="15"/>
      <c r="H59" s="25"/>
      <c r="I59" s="42" t="s">
        <v>8</v>
      </c>
      <c r="J59" s="15"/>
      <c r="K59" s="15"/>
      <c r="L59" s="15"/>
      <c r="M59" s="25"/>
      <c r="N59" s="42" t="s">
        <v>26</v>
      </c>
      <c r="O59" s="15"/>
      <c r="P59" s="15"/>
      <c r="Q59" s="15"/>
      <c r="R59" s="15"/>
      <c r="S59" s="15"/>
      <c r="T59" s="34"/>
      <c r="V59" s="67" t="s">
        <v>16</v>
      </c>
      <c r="W59" s="68" t="b">
        <v>0</v>
      </c>
      <c r="X59" s="67">
        <v>23</v>
      </c>
      <c r="Y59" s="67"/>
      <c r="Z59" s="353">
        <f>IF(OR(W59=TRUE,W60=TRUE,W61=TRUE),23,0)</f>
        <v>0</v>
      </c>
    </row>
    <row r="60" spans="1:26" ht="12" customHeight="1" x14ac:dyDescent="0.35">
      <c r="B60" s="250"/>
      <c r="C60" s="251"/>
      <c r="D60" s="40"/>
      <c r="E60" s="40"/>
      <c r="F60" s="40"/>
      <c r="G60" s="40"/>
      <c r="H60" s="43"/>
      <c r="I60" s="40"/>
      <c r="J60" s="40"/>
      <c r="K60" s="40"/>
      <c r="L60" s="22"/>
      <c r="M60" s="44"/>
      <c r="N60" s="22"/>
      <c r="O60" s="22"/>
      <c r="P60" s="22"/>
      <c r="Q60" s="22"/>
      <c r="R60" s="15"/>
      <c r="S60" s="15"/>
      <c r="T60" s="34"/>
      <c r="V60" s="67" t="s">
        <v>17</v>
      </c>
      <c r="W60" s="68" t="b">
        <v>0</v>
      </c>
      <c r="X60" s="67">
        <v>23</v>
      </c>
      <c r="Y60" s="67"/>
      <c r="Z60" s="354"/>
    </row>
    <row r="61" spans="1:26" x14ac:dyDescent="0.35">
      <c r="B61" s="250"/>
      <c r="C61" s="251"/>
      <c r="D61" s="39"/>
      <c r="E61" s="255" t="s">
        <v>171</v>
      </c>
      <c r="F61" s="255"/>
      <c r="G61" s="255"/>
      <c r="H61" s="256"/>
      <c r="I61" s="38"/>
      <c r="J61" s="255" t="s">
        <v>32</v>
      </c>
      <c r="K61" s="255"/>
      <c r="L61" s="255"/>
      <c r="M61" s="256"/>
      <c r="N61" s="22"/>
      <c r="O61" s="263" t="s">
        <v>170</v>
      </c>
      <c r="P61" s="263"/>
      <c r="Q61" s="264"/>
      <c r="R61" s="264"/>
      <c r="S61" s="264"/>
      <c r="T61" s="34"/>
      <c r="V61" s="67" t="s">
        <v>18</v>
      </c>
      <c r="W61" s="68" t="b">
        <v>0</v>
      </c>
      <c r="X61" s="67">
        <v>23</v>
      </c>
      <c r="Y61" s="67"/>
      <c r="Z61" s="355"/>
    </row>
    <row r="62" spans="1:26" ht="12" customHeight="1" x14ac:dyDescent="0.35">
      <c r="B62" s="250"/>
      <c r="C62" s="251"/>
      <c r="D62" s="37"/>
      <c r="E62" s="263" t="s">
        <v>172</v>
      </c>
      <c r="F62" s="263"/>
      <c r="G62" s="263"/>
      <c r="H62" s="265"/>
      <c r="I62" s="24"/>
      <c r="J62" s="24"/>
      <c r="K62" s="24"/>
      <c r="L62" s="15"/>
      <c r="M62" s="25"/>
      <c r="N62" s="15"/>
      <c r="O62" s="263" t="s">
        <v>66</v>
      </c>
      <c r="P62" s="263"/>
      <c r="Q62" s="15"/>
      <c r="R62" s="15"/>
      <c r="S62" s="15"/>
      <c r="T62" s="34"/>
      <c r="V62" s="67" t="s">
        <v>19</v>
      </c>
      <c r="W62" s="68" t="b">
        <v>0</v>
      </c>
      <c r="X62" s="67">
        <v>18</v>
      </c>
      <c r="Y62" s="67"/>
      <c r="Z62" s="67">
        <f>IF(AND(W62=TRUE,Z59=0),X62,0)</f>
        <v>0</v>
      </c>
    </row>
    <row r="63" spans="1:26" ht="12" customHeight="1" x14ac:dyDescent="0.35">
      <c r="B63" s="250"/>
      <c r="C63" s="251"/>
      <c r="D63" s="37"/>
      <c r="E63" s="263" t="s">
        <v>31</v>
      </c>
      <c r="F63" s="263"/>
      <c r="G63" s="263"/>
      <c r="H63" s="265"/>
      <c r="I63" s="15"/>
      <c r="J63" s="15"/>
      <c r="K63" s="15"/>
      <c r="L63" s="15"/>
      <c r="M63" s="25"/>
      <c r="N63" s="15"/>
      <c r="O63" s="15"/>
      <c r="P63" s="15"/>
      <c r="Q63" s="15"/>
      <c r="R63" s="15"/>
      <c r="S63" s="15"/>
      <c r="T63" s="34"/>
      <c r="V63" s="67" t="s">
        <v>33</v>
      </c>
      <c r="W63" s="68" t="b">
        <v>0</v>
      </c>
      <c r="X63" s="67">
        <v>0</v>
      </c>
      <c r="Y63" s="67"/>
      <c r="Z63" s="67">
        <v>0</v>
      </c>
    </row>
    <row r="64" spans="1:26" ht="12" customHeight="1" x14ac:dyDescent="0.35">
      <c r="B64" s="250"/>
      <c r="C64" s="251"/>
      <c r="D64" s="37"/>
      <c r="E64" s="37"/>
      <c r="F64" s="37"/>
      <c r="G64" s="15"/>
      <c r="H64" s="25"/>
      <c r="I64" s="15"/>
      <c r="J64" s="15"/>
      <c r="K64" s="15"/>
      <c r="L64" s="15"/>
      <c r="M64" s="25"/>
      <c r="N64" s="15"/>
      <c r="O64" s="15"/>
      <c r="P64" s="15"/>
      <c r="Q64" s="15"/>
      <c r="R64" s="15"/>
      <c r="S64" s="15"/>
      <c r="T64" s="34"/>
      <c r="V64" s="67" t="s">
        <v>20</v>
      </c>
      <c r="W64" s="68" t="b">
        <v>0</v>
      </c>
      <c r="X64" s="67">
        <v>0</v>
      </c>
      <c r="Y64" s="67"/>
      <c r="Z64" s="67">
        <v>0</v>
      </c>
    </row>
    <row r="65" spans="2:27" x14ac:dyDescent="0.35">
      <c r="B65" s="250"/>
      <c r="C65" s="251"/>
      <c r="D65" s="37"/>
      <c r="E65" s="37"/>
      <c r="F65" s="37"/>
      <c r="G65" s="15"/>
      <c r="H65" s="25"/>
      <c r="I65" s="15"/>
      <c r="J65" s="15"/>
      <c r="K65" s="15"/>
      <c r="L65" s="15"/>
      <c r="M65" s="25"/>
      <c r="N65" s="15"/>
      <c r="O65" s="15"/>
      <c r="P65" s="15"/>
      <c r="Q65" s="15"/>
      <c r="R65" s="15"/>
      <c r="S65" s="15"/>
      <c r="T65" s="34"/>
      <c r="V65" s="67"/>
      <c r="W65" s="68"/>
      <c r="X65" s="67"/>
      <c r="Y65" s="67"/>
      <c r="Z65" s="67">
        <f>SUM(Z59:Z64)</f>
        <v>0</v>
      </c>
    </row>
    <row r="66" spans="2:27" ht="15" customHeight="1" thickBot="1" x14ac:dyDescent="0.4">
      <c r="B66" s="252"/>
      <c r="C66" s="253"/>
      <c r="D66" s="266" t="s">
        <v>173</v>
      </c>
      <c r="E66" s="267"/>
      <c r="F66" s="267"/>
      <c r="G66" s="267"/>
      <c r="H66" s="268"/>
      <c r="I66" s="269" t="s">
        <v>174</v>
      </c>
      <c r="J66" s="262"/>
      <c r="K66" s="262"/>
      <c r="L66" s="262"/>
      <c r="M66" s="270"/>
      <c r="N66" s="262" t="s">
        <v>175</v>
      </c>
      <c r="O66" s="262"/>
      <c r="P66" s="262"/>
      <c r="Q66" s="262"/>
      <c r="R66" s="262"/>
      <c r="S66" s="35"/>
      <c r="T66" s="36"/>
      <c r="V66" s="67" t="s">
        <v>22</v>
      </c>
      <c r="W66" s="68" t="b">
        <v>0</v>
      </c>
      <c r="X66" s="67">
        <v>0</v>
      </c>
      <c r="Y66" s="67"/>
      <c r="Z66" s="67"/>
    </row>
    <row r="67" spans="2:27" ht="12" thickBot="1" x14ac:dyDescent="0.4">
      <c r="F67" s="15"/>
      <c r="K67" s="15"/>
    </row>
    <row r="68" spans="2:27" ht="15" customHeight="1" thickBot="1" x14ac:dyDescent="0.4">
      <c r="B68" s="61"/>
      <c r="C68" s="360" t="s">
        <v>176</v>
      </c>
      <c r="D68" s="360"/>
      <c r="E68" s="360"/>
      <c r="F68" s="360"/>
      <c r="G68" s="360"/>
      <c r="H68" s="360"/>
      <c r="I68" s="360"/>
      <c r="J68" s="360"/>
      <c r="K68" s="360"/>
      <c r="L68" s="360"/>
      <c r="M68" s="360"/>
      <c r="N68" s="360"/>
      <c r="O68" s="360"/>
      <c r="P68" s="360"/>
      <c r="Q68" s="360"/>
      <c r="R68" s="360"/>
      <c r="S68" s="360"/>
      <c r="T68" s="361"/>
    </row>
    <row r="69" spans="2:27" ht="15" customHeight="1" x14ac:dyDescent="0.35"/>
    <row r="70" spans="2:27" ht="16" thickBot="1" x14ac:dyDescent="0.4">
      <c r="B70" s="359" t="s">
        <v>72</v>
      </c>
      <c r="C70" s="359"/>
      <c r="D70" s="263" t="str">
        <f>IF($Z$58=23,"You have selected a certificate from area (1) - continue with C",IF($Z$58=18,"You have selected a certificate from area (2) - continue with B + C","Please answer the questions "&amp;B70))</f>
        <v>Please answer the questions A</v>
      </c>
      <c r="E70" s="263"/>
      <c r="F70" s="263"/>
      <c r="G70" s="263"/>
      <c r="H70" s="263"/>
      <c r="I70" s="263"/>
      <c r="J70" s="263"/>
      <c r="K70" s="263"/>
      <c r="L70" s="263"/>
      <c r="M70" s="263"/>
      <c r="N70" s="263"/>
      <c r="O70" s="263"/>
      <c r="P70" s="263"/>
      <c r="Q70" s="263"/>
      <c r="R70" s="263"/>
      <c r="S70" s="263"/>
      <c r="V70" s="69" t="s">
        <v>21</v>
      </c>
      <c r="W70" s="69" t="s">
        <v>14</v>
      </c>
      <c r="X70" s="69" t="s">
        <v>15</v>
      </c>
      <c r="Y70" s="69" t="s">
        <v>14</v>
      </c>
      <c r="Z70" s="82">
        <f>SUM(Z71:Z74,Z76:Z80,Z82)</f>
        <v>0</v>
      </c>
    </row>
    <row r="71" spans="2:27" ht="15" customHeight="1" x14ac:dyDescent="0.35">
      <c r="B71" s="205" t="s">
        <v>179</v>
      </c>
      <c r="C71" s="206"/>
      <c r="D71" s="206"/>
      <c r="E71" s="206"/>
      <c r="F71" s="206"/>
      <c r="G71" s="206"/>
      <c r="H71" s="206"/>
      <c r="I71" s="206"/>
      <c r="J71" s="206"/>
      <c r="K71" s="206"/>
      <c r="L71" s="206"/>
      <c r="M71" s="206"/>
      <c r="N71" s="206"/>
      <c r="O71" s="206"/>
      <c r="P71" s="45"/>
      <c r="Q71" s="195" t="s">
        <v>177</v>
      </c>
      <c r="R71" s="195"/>
      <c r="S71" s="45"/>
      <c r="T71" s="46" t="s">
        <v>178</v>
      </c>
      <c r="V71" s="70" t="b">
        <v>0</v>
      </c>
      <c r="W71" s="71">
        <v>2</v>
      </c>
      <c r="X71" s="70" t="b">
        <v>0</v>
      </c>
      <c r="Y71" s="71">
        <v>-2</v>
      </c>
      <c r="Z71" s="71" t="str">
        <f>IF(V71=X71,"ja oder nein",IF(V71=TRUE,W71,Y71))</f>
        <v>ja oder nein</v>
      </c>
    </row>
    <row r="72" spans="2:27" ht="15" customHeight="1" x14ac:dyDescent="0.35">
      <c r="B72" s="187" t="s">
        <v>180</v>
      </c>
      <c r="C72" s="219"/>
      <c r="D72" s="219"/>
      <c r="E72" s="219"/>
      <c r="F72" s="219"/>
      <c r="G72" s="219"/>
      <c r="H72" s="219"/>
      <c r="I72" s="219"/>
      <c r="J72" s="219"/>
      <c r="K72" s="219"/>
      <c r="L72" s="219"/>
      <c r="M72" s="219"/>
      <c r="N72" s="219"/>
      <c r="O72" s="219"/>
      <c r="P72" s="23"/>
      <c r="Q72" s="194" t="s">
        <v>177</v>
      </c>
      <c r="R72" s="194"/>
      <c r="S72" s="23"/>
      <c r="T72" s="47" t="s">
        <v>178</v>
      </c>
      <c r="V72" s="70" t="b">
        <v>0</v>
      </c>
      <c r="W72" s="71">
        <v>1</v>
      </c>
      <c r="X72" s="70" t="b">
        <v>0</v>
      </c>
      <c r="Y72" s="71">
        <v>-1</v>
      </c>
      <c r="Z72" s="71" t="str">
        <f t="shared" ref="Z72:Z74" si="0">IF(V72=X72,"ja oder nein",IF(V72=TRUE,W72,Y72))</f>
        <v>ja oder nein</v>
      </c>
    </row>
    <row r="73" spans="2:27" ht="15" customHeight="1" x14ac:dyDescent="0.35">
      <c r="B73" s="187" t="s">
        <v>181</v>
      </c>
      <c r="C73" s="207"/>
      <c r="D73" s="207"/>
      <c r="E73" s="207"/>
      <c r="F73" s="207"/>
      <c r="G73" s="207"/>
      <c r="H73" s="207"/>
      <c r="I73" s="207"/>
      <c r="J73" s="207"/>
      <c r="K73" s="207"/>
      <c r="L73" s="207"/>
      <c r="M73" s="207"/>
      <c r="N73" s="207"/>
      <c r="O73" s="207"/>
      <c r="P73" s="23"/>
      <c r="Q73" s="194" t="s">
        <v>177</v>
      </c>
      <c r="R73" s="194"/>
      <c r="S73" s="23"/>
      <c r="T73" s="47" t="s">
        <v>178</v>
      </c>
      <c r="V73" s="70" t="b">
        <v>0</v>
      </c>
      <c r="W73" s="71">
        <v>1</v>
      </c>
      <c r="X73" s="70" t="b">
        <v>0</v>
      </c>
      <c r="Y73" s="71">
        <v>-1</v>
      </c>
      <c r="Z73" s="71" t="str">
        <f t="shared" si="0"/>
        <v>ja oder nein</v>
      </c>
    </row>
    <row r="74" spans="2:27" ht="15" customHeight="1" thickBot="1" x14ac:dyDescent="0.4">
      <c r="B74" s="349" t="s">
        <v>182</v>
      </c>
      <c r="C74" s="274"/>
      <c r="D74" s="274"/>
      <c r="E74" s="274"/>
      <c r="F74" s="274"/>
      <c r="G74" s="274"/>
      <c r="H74" s="274"/>
      <c r="I74" s="274"/>
      <c r="J74" s="274"/>
      <c r="K74" s="274"/>
      <c r="L74" s="274"/>
      <c r="M74" s="274"/>
      <c r="N74" s="274"/>
      <c r="O74" s="274"/>
      <c r="P74" s="48"/>
      <c r="Q74" s="168" t="s">
        <v>177</v>
      </c>
      <c r="R74" s="168"/>
      <c r="S74" s="48"/>
      <c r="T74" s="49" t="s">
        <v>178</v>
      </c>
      <c r="V74" s="70" t="b">
        <v>0</v>
      </c>
      <c r="W74" s="71">
        <v>1</v>
      </c>
      <c r="X74" s="70" t="b">
        <v>0</v>
      </c>
      <c r="Y74" s="71">
        <v>-1</v>
      </c>
      <c r="Z74" s="71" t="str">
        <f t="shared" si="0"/>
        <v>ja oder nein</v>
      </c>
    </row>
    <row r="75" spans="2:27" ht="10" customHeight="1" thickBot="1" x14ac:dyDescent="0.4">
      <c r="B75" s="15"/>
      <c r="C75" s="15"/>
      <c r="D75" s="15"/>
      <c r="E75" s="15"/>
      <c r="F75" s="15"/>
      <c r="G75" s="15"/>
      <c r="H75" s="15"/>
      <c r="I75" s="17"/>
      <c r="J75" s="15"/>
      <c r="K75" s="16"/>
      <c r="M75" s="27"/>
      <c r="O75" s="27"/>
      <c r="Q75" s="28"/>
      <c r="R75" s="15"/>
      <c r="V75" s="351"/>
      <c r="W75" s="351"/>
      <c r="X75" s="351"/>
      <c r="Y75" s="351"/>
      <c r="Z75" s="351"/>
      <c r="AA75" s="351"/>
    </row>
    <row r="76" spans="2:27" ht="15" customHeight="1" x14ac:dyDescent="0.35">
      <c r="B76" s="205" t="s">
        <v>183</v>
      </c>
      <c r="C76" s="206"/>
      <c r="D76" s="206"/>
      <c r="E76" s="206"/>
      <c r="F76" s="206"/>
      <c r="G76" s="206"/>
      <c r="H76" s="206"/>
      <c r="I76" s="206"/>
      <c r="J76" s="206"/>
      <c r="K76" s="206"/>
      <c r="L76" s="206"/>
      <c r="M76" s="206"/>
      <c r="N76" s="206"/>
      <c r="O76" s="206"/>
      <c r="P76" s="45"/>
      <c r="Q76" s="195" t="s">
        <v>177</v>
      </c>
      <c r="R76" s="195"/>
      <c r="S76" s="45"/>
      <c r="T76" s="46" t="s">
        <v>178</v>
      </c>
      <c r="V76" s="70" t="b">
        <v>0</v>
      </c>
      <c r="W76" s="71">
        <v>2</v>
      </c>
      <c r="X76" s="70" t="b">
        <v>0</v>
      </c>
      <c r="Y76" s="71">
        <v>-2</v>
      </c>
      <c r="Z76" s="71" t="str">
        <f t="shared" ref="Z76:Z80" si="1">IF(V76=X76,"ja oder nein",IF(V76=TRUE,W76,Y76))</f>
        <v>ja oder nein</v>
      </c>
    </row>
    <row r="77" spans="2:27" ht="15" customHeight="1" x14ac:dyDescent="0.35">
      <c r="B77" s="294" t="s">
        <v>184</v>
      </c>
      <c r="C77" s="194"/>
      <c r="D77" s="194"/>
      <c r="E77" s="194"/>
      <c r="F77" s="194"/>
      <c r="G77" s="194"/>
      <c r="H77" s="194"/>
      <c r="I77" s="194"/>
      <c r="J77" s="194"/>
      <c r="K77" s="194"/>
      <c r="L77" s="194"/>
      <c r="M77" s="194"/>
      <c r="N77" s="194"/>
      <c r="O77" s="194"/>
      <c r="P77" s="23"/>
      <c r="Q77" s="194" t="s">
        <v>177</v>
      </c>
      <c r="R77" s="194"/>
      <c r="S77" s="23"/>
      <c r="T77" s="47" t="s">
        <v>178</v>
      </c>
      <c r="V77" s="70" t="b">
        <v>0</v>
      </c>
      <c r="W77" s="71">
        <v>2</v>
      </c>
      <c r="X77" s="70" t="b">
        <v>0</v>
      </c>
      <c r="Y77" s="71">
        <v>-1</v>
      </c>
      <c r="Z77" s="71" t="str">
        <f t="shared" si="1"/>
        <v>ja oder nein</v>
      </c>
    </row>
    <row r="78" spans="2:27" ht="15" customHeight="1" x14ac:dyDescent="0.35">
      <c r="B78" s="187" t="s">
        <v>185</v>
      </c>
      <c r="C78" s="194"/>
      <c r="D78" s="194"/>
      <c r="E78" s="194"/>
      <c r="F78" s="194"/>
      <c r="G78" s="194"/>
      <c r="H78" s="194"/>
      <c r="I78" s="194"/>
      <c r="J78" s="194"/>
      <c r="K78" s="194"/>
      <c r="L78" s="194"/>
      <c r="M78" s="194"/>
      <c r="N78" s="194"/>
      <c r="O78" s="194"/>
      <c r="P78" s="23"/>
      <c r="Q78" s="194" t="s">
        <v>177</v>
      </c>
      <c r="R78" s="194"/>
      <c r="S78" s="23"/>
      <c r="T78" s="47" t="s">
        <v>178</v>
      </c>
      <c r="V78" s="70" t="b">
        <v>0</v>
      </c>
      <c r="W78" s="71">
        <v>2</v>
      </c>
      <c r="X78" s="70" t="b">
        <v>0</v>
      </c>
      <c r="Y78" s="71">
        <v>-1</v>
      </c>
      <c r="Z78" s="71" t="str">
        <f t="shared" si="1"/>
        <v>ja oder nein</v>
      </c>
    </row>
    <row r="79" spans="2:27" ht="15" customHeight="1" x14ac:dyDescent="0.35">
      <c r="B79" s="294" t="s">
        <v>186</v>
      </c>
      <c r="C79" s="194"/>
      <c r="D79" s="194"/>
      <c r="E79" s="194"/>
      <c r="F79" s="194"/>
      <c r="G79" s="194"/>
      <c r="H79" s="194"/>
      <c r="I79" s="194"/>
      <c r="J79" s="194"/>
      <c r="K79" s="194"/>
      <c r="L79" s="194"/>
      <c r="M79" s="194"/>
      <c r="N79" s="194"/>
      <c r="O79" s="194"/>
      <c r="P79" s="23"/>
      <c r="Q79" s="194" t="s">
        <v>177</v>
      </c>
      <c r="R79" s="194"/>
      <c r="S79" s="23"/>
      <c r="T79" s="47" t="s">
        <v>178</v>
      </c>
      <c r="V79" s="70" t="b">
        <v>0</v>
      </c>
      <c r="W79" s="71">
        <v>2</v>
      </c>
      <c r="X79" s="70" t="b">
        <v>0</v>
      </c>
      <c r="Y79" s="71">
        <v>-1</v>
      </c>
      <c r="Z79" s="71" t="str">
        <f t="shared" si="1"/>
        <v>ja oder nein</v>
      </c>
    </row>
    <row r="80" spans="2:27" ht="24" customHeight="1" thickBot="1" x14ac:dyDescent="0.4">
      <c r="B80" s="362" t="s">
        <v>187</v>
      </c>
      <c r="C80" s="363"/>
      <c r="D80" s="363"/>
      <c r="E80" s="363"/>
      <c r="F80" s="363"/>
      <c r="G80" s="363"/>
      <c r="H80" s="363"/>
      <c r="I80" s="363"/>
      <c r="J80" s="363"/>
      <c r="K80" s="363"/>
      <c r="L80" s="363"/>
      <c r="M80" s="363"/>
      <c r="N80" s="363"/>
      <c r="O80" s="364"/>
      <c r="P80" s="48"/>
      <c r="Q80" s="168" t="s">
        <v>177</v>
      </c>
      <c r="R80" s="168"/>
      <c r="S80" s="48"/>
      <c r="T80" s="49" t="s">
        <v>178</v>
      </c>
      <c r="V80" s="70" t="b">
        <v>0</v>
      </c>
      <c r="W80" s="71">
        <v>2</v>
      </c>
      <c r="X80" s="70" t="b">
        <v>0</v>
      </c>
      <c r="Y80" s="71">
        <v>-1</v>
      </c>
      <c r="Z80" s="71" t="str">
        <f t="shared" si="1"/>
        <v>ja oder nein</v>
      </c>
    </row>
    <row r="81" spans="2:27" ht="10" customHeight="1" thickBot="1" x14ac:dyDescent="0.4">
      <c r="B81" s="15"/>
      <c r="C81" s="15"/>
      <c r="D81" s="15"/>
      <c r="E81" s="15"/>
      <c r="F81" s="15"/>
      <c r="G81" s="15"/>
      <c r="H81" s="15"/>
      <c r="I81" s="17"/>
      <c r="J81" s="15"/>
      <c r="K81" s="16"/>
      <c r="V81" s="352"/>
      <c r="W81" s="352"/>
      <c r="X81" s="352"/>
      <c r="Y81" s="352"/>
      <c r="Z81" s="352"/>
      <c r="AA81" s="352"/>
    </row>
    <row r="82" spans="2:27" ht="15" customHeight="1" thickBot="1" x14ac:dyDescent="0.4">
      <c r="B82" s="209" t="s">
        <v>188</v>
      </c>
      <c r="C82" s="208"/>
      <c r="D82" s="208"/>
      <c r="E82" s="208"/>
      <c r="F82" s="208"/>
      <c r="G82" s="208"/>
      <c r="H82" s="208"/>
      <c r="I82" s="208"/>
      <c r="J82" s="208"/>
      <c r="K82" s="208"/>
      <c r="L82" s="208"/>
      <c r="M82" s="208"/>
      <c r="N82" s="208"/>
      <c r="O82" s="208"/>
      <c r="P82" s="50"/>
      <c r="Q82" s="208" t="s">
        <v>177</v>
      </c>
      <c r="R82" s="208"/>
      <c r="S82" s="50"/>
      <c r="T82" s="51" t="s">
        <v>178</v>
      </c>
      <c r="V82" s="70" t="b">
        <v>0</v>
      </c>
      <c r="W82" s="70">
        <v>1</v>
      </c>
      <c r="X82" s="70" t="b">
        <v>0</v>
      </c>
      <c r="Y82" s="113">
        <v>-1</v>
      </c>
      <c r="Z82" s="71" t="str">
        <f>IF(V82=X82,"ja oder nein",IF(V82=TRUE,W82,Y82))</f>
        <v>ja oder nein</v>
      </c>
    </row>
    <row r="83" spans="2:27" ht="12.75" customHeight="1" x14ac:dyDescent="0.35">
      <c r="B83" s="16"/>
      <c r="C83" s="16"/>
      <c r="D83" s="16"/>
      <c r="E83" s="16"/>
      <c r="F83" s="16"/>
      <c r="G83" s="16"/>
      <c r="H83" s="16"/>
      <c r="I83" s="16"/>
      <c r="J83" s="16"/>
      <c r="K83" s="16"/>
    </row>
    <row r="84" spans="2:27" ht="12.75" customHeight="1" x14ac:dyDescent="0.35">
      <c r="B84" s="16"/>
      <c r="C84" s="16"/>
      <c r="D84" s="16"/>
      <c r="E84" s="16"/>
      <c r="F84" s="16"/>
      <c r="G84" s="16"/>
      <c r="H84" s="16"/>
      <c r="I84" s="16"/>
      <c r="J84" s="16"/>
      <c r="K84" s="16"/>
    </row>
    <row r="85" spans="2:27" ht="12.75" customHeight="1" x14ac:dyDescent="0.35">
      <c r="B85" s="16"/>
      <c r="C85" s="16"/>
      <c r="D85" s="16"/>
      <c r="E85" s="16"/>
      <c r="F85" s="16"/>
      <c r="G85" s="16"/>
      <c r="H85" s="16"/>
      <c r="I85" s="16"/>
      <c r="J85" s="16"/>
      <c r="K85" s="16"/>
    </row>
    <row r="86" spans="2:27" ht="12.75" customHeight="1" x14ac:dyDescent="0.35">
      <c r="B86" s="16"/>
      <c r="C86" s="16"/>
      <c r="D86" s="16"/>
      <c r="E86" s="16"/>
      <c r="F86" s="16"/>
      <c r="G86" s="16"/>
      <c r="H86" s="16"/>
      <c r="I86" s="16"/>
      <c r="J86" s="16"/>
      <c r="K86" s="16"/>
    </row>
    <row r="87" spans="2:27" ht="16" thickBot="1" x14ac:dyDescent="0.4">
      <c r="B87" s="359" t="s">
        <v>73</v>
      </c>
      <c r="C87" s="359"/>
      <c r="D87" s="263" t="str">
        <f>IF($Z$58=23,"You have selected a certificate from area (1) - continue with C",IF($Z$58=18,"You have selected a certificate from area (2) - continue with B + C","Please answer the questions "&amp;B87))</f>
        <v>Please answer the questions B</v>
      </c>
      <c r="E87" s="263"/>
      <c r="F87" s="263"/>
      <c r="G87" s="263"/>
      <c r="H87" s="263"/>
      <c r="I87" s="263"/>
      <c r="J87" s="263"/>
      <c r="K87" s="263"/>
      <c r="L87" s="263"/>
      <c r="M87" s="263"/>
      <c r="N87" s="263"/>
      <c r="O87" s="263"/>
      <c r="P87" s="263"/>
      <c r="Q87" s="263"/>
      <c r="R87" s="263"/>
      <c r="S87" s="263"/>
      <c r="V87" s="69" t="s">
        <v>21</v>
      </c>
      <c r="W87" s="69" t="s">
        <v>14</v>
      </c>
      <c r="X87" s="69" t="s">
        <v>15</v>
      </c>
      <c r="Y87" s="69" t="s">
        <v>14</v>
      </c>
      <c r="Z87" s="82">
        <f>SUM(Z88:Z93)</f>
        <v>0</v>
      </c>
    </row>
    <row r="88" spans="2:27" ht="15" customHeight="1" x14ac:dyDescent="0.35">
      <c r="B88" s="205" t="s">
        <v>189</v>
      </c>
      <c r="C88" s="195"/>
      <c r="D88" s="195"/>
      <c r="E88" s="195"/>
      <c r="F88" s="195"/>
      <c r="G88" s="195"/>
      <c r="H88" s="195"/>
      <c r="I88" s="195"/>
      <c r="J88" s="195"/>
      <c r="K88" s="195"/>
      <c r="L88" s="195"/>
      <c r="M88" s="195"/>
      <c r="N88" s="195"/>
      <c r="O88" s="195"/>
      <c r="P88" s="45"/>
      <c r="Q88" s="195" t="s">
        <v>177</v>
      </c>
      <c r="R88" s="195"/>
      <c r="S88" s="45"/>
      <c r="T88" s="46" t="s">
        <v>178</v>
      </c>
      <c r="V88" s="70" t="b">
        <v>0</v>
      </c>
      <c r="W88" s="71">
        <v>2</v>
      </c>
      <c r="X88" s="70" t="b">
        <v>0</v>
      </c>
      <c r="Y88" s="71">
        <v>-3</v>
      </c>
      <c r="Z88" s="71" t="str">
        <f t="shared" ref="Z88:Z89" si="2">IF(V88=X88,"ja oder nein",IF(V88=TRUE,W88,Y88))</f>
        <v>ja oder nein</v>
      </c>
    </row>
    <row r="89" spans="2:27" ht="15" customHeight="1" thickBot="1" x14ac:dyDescent="0.4">
      <c r="B89" s="167" t="s">
        <v>190</v>
      </c>
      <c r="C89" s="168"/>
      <c r="D89" s="168"/>
      <c r="E89" s="168"/>
      <c r="F89" s="168"/>
      <c r="G89" s="168"/>
      <c r="H89" s="168"/>
      <c r="I89" s="168"/>
      <c r="J89" s="168"/>
      <c r="K89" s="168"/>
      <c r="L89" s="168"/>
      <c r="M89" s="168"/>
      <c r="N89" s="168"/>
      <c r="O89" s="168"/>
      <c r="P89" s="48"/>
      <c r="Q89" s="168" t="s">
        <v>177</v>
      </c>
      <c r="R89" s="168"/>
      <c r="S89" s="48"/>
      <c r="T89" s="49" t="s">
        <v>178</v>
      </c>
      <c r="V89" s="70" t="b">
        <v>0</v>
      </c>
      <c r="W89" s="71">
        <v>0</v>
      </c>
      <c r="X89" s="70" t="b">
        <v>0</v>
      </c>
      <c r="Y89" s="71">
        <v>0</v>
      </c>
      <c r="Z89" s="71" t="str">
        <f t="shared" si="2"/>
        <v>ja oder nein</v>
      </c>
    </row>
    <row r="90" spans="2:27" ht="10" customHeight="1" thickBot="1" x14ac:dyDescent="0.4">
      <c r="B90" s="16"/>
      <c r="C90" s="16"/>
      <c r="D90" s="16"/>
      <c r="E90" s="16"/>
      <c r="F90" s="16"/>
      <c r="G90" s="16"/>
      <c r="H90" s="16"/>
      <c r="I90" s="16"/>
      <c r="J90" s="16"/>
      <c r="K90" s="16"/>
      <c r="V90" s="73"/>
      <c r="W90" s="74"/>
      <c r="X90" s="73"/>
      <c r="Y90" s="75"/>
      <c r="Z90" s="71"/>
    </row>
    <row r="91" spans="2:27" ht="24" customHeight="1" thickBot="1" x14ac:dyDescent="0.4">
      <c r="B91" s="182" t="s">
        <v>191</v>
      </c>
      <c r="C91" s="208"/>
      <c r="D91" s="208"/>
      <c r="E91" s="208"/>
      <c r="F91" s="208"/>
      <c r="G91" s="208"/>
      <c r="H91" s="208"/>
      <c r="I91" s="208"/>
      <c r="J91" s="208"/>
      <c r="K91" s="208"/>
      <c r="L91" s="208"/>
      <c r="M91" s="208"/>
      <c r="N91" s="208"/>
      <c r="O91" s="208"/>
      <c r="P91" s="50"/>
      <c r="Q91" s="208" t="s">
        <v>177</v>
      </c>
      <c r="R91" s="208"/>
      <c r="S91" s="50"/>
      <c r="T91" s="51" t="s">
        <v>178</v>
      </c>
      <c r="V91" s="70" t="b">
        <v>0</v>
      </c>
      <c r="W91" s="67">
        <v>2</v>
      </c>
      <c r="X91" s="70" t="b">
        <v>0</v>
      </c>
      <c r="Y91" s="67">
        <v>-2</v>
      </c>
      <c r="Z91" s="71" t="str">
        <f>IF(V91=X91,"ja oder nein",IF(V91=TRUE,W91,Y91))</f>
        <v>ja oder nein</v>
      </c>
    </row>
    <row r="92" spans="2:27" ht="10" customHeight="1" thickBot="1" x14ac:dyDescent="0.4">
      <c r="B92" s="37"/>
      <c r="C92" s="15"/>
      <c r="D92" s="15"/>
      <c r="E92" s="15"/>
      <c r="F92" s="15"/>
      <c r="G92" s="15"/>
      <c r="H92" s="15"/>
      <c r="I92" s="15"/>
      <c r="J92" s="15"/>
      <c r="K92" s="17"/>
      <c r="V92" s="76"/>
      <c r="W92" s="74"/>
      <c r="X92" s="76"/>
      <c r="Y92" s="74"/>
      <c r="Z92" s="71"/>
    </row>
    <row r="93" spans="2:27" ht="25" customHeight="1" thickBot="1" x14ac:dyDescent="0.4">
      <c r="B93" s="182" t="s">
        <v>192</v>
      </c>
      <c r="C93" s="208"/>
      <c r="D93" s="208"/>
      <c r="E93" s="208"/>
      <c r="F93" s="208"/>
      <c r="G93" s="208"/>
      <c r="H93" s="208"/>
      <c r="I93" s="208"/>
      <c r="J93" s="208"/>
      <c r="K93" s="208"/>
      <c r="L93" s="208"/>
      <c r="M93" s="208"/>
      <c r="N93" s="208"/>
      <c r="O93" s="208"/>
      <c r="P93" s="50"/>
      <c r="Q93" s="208" t="s">
        <v>177</v>
      </c>
      <c r="R93" s="208"/>
      <c r="S93" s="50"/>
      <c r="T93" s="51" t="s">
        <v>178</v>
      </c>
      <c r="V93" s="70" t="b">
        <v>0</v>
      </c>
      <c r="W93" s="67">
        <v>2</v>
      </c>
      <c r="X93" s="70" t="b">
        <v>0</v>
      </c>
      <c r="Y93" s="67">
        <v>-3</v>
      </c>
      <c r="Z93" s="71" t="str">
        <f>IF(V93=X93,"ja oder nein",IF(V93=TRUE,W93,Y93))</f>
        <v>ja oder nein</v>
      </c>
    </row>
    <row r="94" spans="2:27" ht="12.75" customHeight="1" x14ac:dyDescent="0.35">
      <c r="B94" s="15"/>
      <c r="C94" s="15"/>
      <c r="D94" s="15"/>
      <c r="E94" s="15"/>
      <c r="F94" s="15"/>
      <c r="G94" s="15"/>
      <c r="H94" s="15"/>
      <c r="I94" s="15"/>
      <c r="J94" s="15"/>
      <c r="K94" s="17"/>
      <c r="M94" s="29"/>
      <c r="O94" s="29"/>
    </row>
    <row r="95" spans="2:27" ht="12.75" customHeight="1" x14ac:dyDescent="0.35">
      <c r="K95" s="15"/>
      <c r="L95" s="27"/>
      <c r="M95" s="29"/>
    </row>
    <row r="96" spans="2:27" ht="12.75" customHeight="1" x14ac:dyDescent="0.35"/>
    <row r="97" spans="1:20" ht="12.75" customHeight="1" x14ac:dyDescent="0.35"/>
    <row r="98" spans="1:20" ht="12.75" customHeight="1" x14ac:dyDescent="0.35"/>
    <row r="99" spans="1:20" ht="12.75" customHeight="1" x14ac:dyDescent="0.35"/>
    <row r="100" spans="1:20" ht="12.75" customHeight="1" x14ac:dyDescent="0.35">
      <c r="L100" s="29"/>
    </row>
    <row r="101" spans="1:20" ht="12.75" customHeight="1" x14ac:dyDescent="0.35"/>
    <row r="102" spans="1:20" ht="12.75" customHeight="1" x14ac:dyDescent="0.35"/>
    <row r="103" spans="1:20" ht="12.75" customHeight="1" x14ac:dyDescent="0.35"/>
    <row r="104" spans="1:20" ht="12.75" customHeight="1" x14ac:dyDescent="0.35">
      <c r="A104" s="193" t="s">
        <v>261</v>
      </c>
    </row>
    <row r="105" spans="1:20" ht="12.75" customHeight="1" x14ac:dyDescent="0.35">
      <c r="A105" s="193"/>
    </row>
    <row r="106" spans="1:20" ht="12.75" customHeight="1" x14ac:dyDescent="0.35">
      <c r="A106" s="193"/>
    </row>
    <row r="107" spans="1:20" ht="12.75" customHeight="1" x14ac:dyDescent="0.35">
      <c r="A107" s="193"/>
    </row>
    <row r="108" spans="1:20" ht="12.75" customHeight="1" x14ac:dyDescent="0.35">
      <c r="A108" s="193"/>
      <c r="Q108" s="176" t="s">
        <v>41</v>
      </c>
      <c r="R108" s="176"/>
      <c r="S108" s="176"/>
      <c r="T108" s="176"/>
    </row>
    <row r="109" spans="1:20" ht="12.75" customHeight="1" x14ac:dyDescent="0.35">
      <c r="A109" s="193"/>
      <c r="B109" s="173" t="s">
        <v>169</v>
      </c>
      <c r="C109" s="174"/>
      <c r="D109" s="174"/>
      <c r="E109" s="174"/>
      <c r="F109" s="174"/>
      <c r="G109" s="174"/>
      <c r="H109" s="174"/>
      <c r="I109" s="174"/>
      <c r="J109" s="174"/>
      <c r="K109" s="174"/>
      <c r="L109" s="174"/>
      <c r="M109" s="174"/>
      <c r="N109" s="174"/>
      <c r="O109" s="174"/>
      <c r="P109" s="174"/>
      <c r="Q109" s="174"/>
      <c r="R109" s="174"/>
      <c r="S109" s="174"/>
      <c r="T109" s="174"/>
    </row>
    <row r="110" spans="1:20" ht="12.75" customHeight="1" x14ac:dyDescent="0.35">
      <c r="A110" s="193"/>
      <c r="B110" s="175"/>
      <c r="C110" s="175"/>
      <c r="D110" s="175"/>
      <c r="E110" s="175"/>
      <c r="F110" s="175"/>
      <c r="G110" s="175"/>
      <c r="H110" s="175"/>
      <c r="I110" s="175"/>
      <c r="J110" s="175"/>
      <c r="K110" s="175"/>
      <c r="L110" s="175"/>
      <c r="M110" s="175"/>
      <c r="N110" s="175"/>
      <c r="O110" s="175"/>
      <c r="P110" s="175"/>
      <c r="Q110" s="175"/>
      <c r="R110" s="175"/>
      <c r="S110" s="175"/>
      <c r="T110" s="175"/>
    </row>
    <row r="111" spans="1:20" ht="12.75" customHeight="1" x14ac:dyDescent="0.35"/>
    <row r="112" spans="1:20" ht="12.75" customHeight="1" x14ac:dyDescent="0.35"/>
    <row r="113" spans="1:27" ht="16" thickBot="1" x14ac:dyDescent="0.4">
      <c r="B113" s="359" t="s">
        <v>74</v>
      </c>
      <c r="C113" s="359"/>
      <c r="D113" s="263" t="str">
        <f>IF($Z$58=23,"You have selected a certificate from area (1) - continue with C",IF($Z$58=18,"You have selected a certificate from area (2) - continue with B + C","Please answer the questions "&amp;B113))</f>
        <v>Please answer the questions C</v>
      </c>
      <c r="E113" s="263"/>
      <c r="F113" s="263"/>
      <c r="G113" s="263"/>
      <c r="H113" s="263"/>
      <c r="I113" s="263"/>
      <c r="J113" s="263"/>
      <c r="K113" s="263"/>
      <c r="L113" s="263"/>
      <c r="M113" s="263"/>
      <c r="N113" s="263"/>
      <c r="O113" s="263"/>
      <c r="P113" s="263"/>
      <c r="Q113" s="263"/>
      <c r="R113" s="263"/>
      <c r="S113" s="263"/>
      <c r="V113" s="69" t="s">
        <v>21</v>
      </c>
      <c r="W113" s="69" t="s">
        <v>14</v>
      </c>
      <c r="X113" s="69" t="s">
        <v>15</v>
      </c>
      <c r="Y113" s="69" t="s">
        <v>14</v>
      </c>
      <c r="Z113" s="82">
        <f>SUM(Z114:Z134)</f>
        <v>0</v>
      </c>
    </row>
    <row r="114" spans="1:27" s="16" customFormat="1" ht="15" customHeight="1" x14ac:dyDescent="0.35">
      <c r="A114" s="79"/>
      <c r="B114" s="205" t="s">
        <v>193</v>
      </c>
      <c r="C114" s="206"/>
      <c r="D114" s="206"/>
      <c r="E114" s="206"/>
      <c r="F114" s="206"/>
      <c r="G114" s="206"/>
      <c r="H114" s="206"/>
      <c r="I114" s="206"/>
      <c r="J114" s="206"/>
      <c r="K114" s="206"/>
      <c r="L114" s="206"/>
      <c r="M114" s="206"/>
      <c r="N114" s="206"/>
      <c r="O114" s="206"/>
      <c r="P114" s="52"/>
      <c r="Q114" s="195" t="s">
        <v>177</v>
      </c>
      <c r="R114" s="195"/>
      <c r="S114" s="52"/>
      <c r="T114" s="53" t="s">
        <v>178</v>
      </c>
      <c r="V114" s="70" t="b">
        <v>0</v>
      </c>
      <c r="W114" s="71">
        <v>0</v>
      </c>
      <c r="X114" s="70" t="b">
        <v>0</v>
      </c>
      <c r="Y114" s="71">
        <v>0</v>
      </c>
      <c r="Z114" s="71" t="str">
        <f>IF(V114=X114,"ja oder nein",IF(V114=TRUE,W114,Y114))</f>
        <v>ja oder nein</v>
      </c>
      <c r="AA114" s="14"/>
    </row>
    <row r="115" spans="1:27" s="16" customFormat="1" ht="15" customHeight="1" thickBot="1" x14ac:dyDescent="0.4">
      <c r="A115" s="79"/>
      <c r="B115" s="167" t="s">
        <v>194</v>
      </c>
      <c r="C115" s="168"/>
      <c r="D115" s="168"/>
      <c r="E115" s="168"/>
      <c r="F115" s="168"/>
      <c r="G115" s="168"/>
      <c r="H115" s="168"/>
      <c r="I115" s="168"/>
      <c r="J115" s="168"/>
      <c r="K115" s="168"/>
      <c r="L115" s="168"/>
      <c r="M115" s="168"/>
      <c r="N115" s="168"/>
      <c r="O115" s="168"/>
      <c r="P115" s="54"/>
      <c r="Q115" s="168" t="s">
        <v>177</v>
      </c>
      <c r="R115" s="168"/>
      <c r="S115" s="54"/>
      <c r="T115" s="55" t="s">
        <v>178</v>
      </c>
      <c r="V115" s="70" t="b">
        <v>0</v>
      </c>
      <c r="W115" s="71">
        <v>1</v>
      </c>
      <c r="X115" s="70" t="b">
        <v>0</v>
      </c>
      <c r="Y115" s="71">
        <v>-1</v>
      </c>
      <c r="Z115" s="71" t="str">
        <f t="shared" ref="Z115" si="3">IF(V115=X115,"ja oder nein",IF(V115=TRUE,W115,Y115))</f>
        <v>ja oder nein</v>
      </c>
      <c r="AA115" s="14"/>
    </row>
    <row r="116" spans="1:27" s="16" customFormat="1" ht="10" customHeight="1" thickBot="1" x14ac:dyDescent="0.4">
      <c r="A116" s="79"/>
      <c r="V116" s="70"/>
      <c r="W116" s="71"/>
      <c r="X116" s="70"/>
      <c r="Y116" s="71"/>
      <c r="Z116" s="72"/>
      <c r="AA116" s="14"/>
    </row>
    <row r="117" spans="1:27" s="16" customFormat="1" ht="15" customHeight="1" x14ac:dyDescent="0.35">
      <c r="A117" s="79"/>
      <c r="B117" s="205" t="s">
        <v>195</v>
      </c>
      <c r="C117" s="195"/>
      <c r="D117" s="195"/>
      <c r="E117" s="195"/>
      <c r="F117" s="195"/>
      <c r="G117" s="195"/>
      <c r="H117" s="195"/>
      <c r="I117" s="195"/>
      <c r="J117" s="195"/>
      <c r="K117" s="195"/>
      <c r="L117" s="195"/>
      <c r="M117" s="195"/>
      <c r="N117" s="195"/>
      <c r="O117" s="195"/>
      <c r="P117" s="158"/>
      <c r="Q117" s="195" t="s">
        <v>177</v>
      </c>
      <c r="R117" s="195"/>
      <c r="S117" s="158"/>
      <c r="T117" s="53" t="s">
        <v>178</v>
      </c>
      <c r="V117" s="70" t="b">
        <v>0</v>
      </c>
      <c r="W117" s="71">
        <v>0</v>
      </c>
      <c r="X117" s="70" t="b">
        <v>0</v>
      </c>
      <c r="Y117" s="71">
        <v>0</v>
      </c>
      <c r="Z117" s="71" t="str">
        <f>IF(V117=X117,"ja oder nein",IF(V117=TRUE,W117,Y117))</f>
        <v>ja oder nein</v>
      </c>
      <c r="AA117" s="14"/>
    </row>
    <row r="118" spans="1:27" s="79" customFormat="1" ht="15" customHeight="1" thickBot="1" x14ac:dyDescent="0.4">
      <c r="B118" s="167" t="s">
        <v>196</v>
      </c>
      <c r="C118" s="168"/>
      <c r="D118" s="168"/>
      <c r="E118" s="168"/>
      <c r="F118" s="168"/>
      <c r="G118" s="168"/>
      <c r="H118" s="168"/>
      <c r="I118" s="168"/>
      <c r="J118" s="168"/>
      <c r="K118" s="168"/>
      <c r="L118" s="168"/>
      <c r="M118" s="168"/>
      <c r="N118" s="168"/>
      <c r="O118" s="168"/>
      <c r="P118" s="160"/>
      <c r="Q118" s="168" t="s">
        <v>177</v>
      </c>
      <c r="R118" s="168"/>
      <c r="S118" s="160"/>
      <c r="T118" s="161" t="s">
        <v>178</v>
      </c>
      <c r="V118" s="70" t="b">
        <v>0</v>
      </c>
      <c r="W118" s="71">
        <v>1</v>
      </c>
      <c r="X118" s="70" t="b">
        <v>0</v>
      </c>
      <c r="Y118" s="71">
        <v>0</v>
      </c>
      <c r="Z118" s="71" t="str">
        <f>IF(V118=X118,"ja oder nein",IF(V118=TRUE,W118,Y118))</f>
        <v>ja oder nein</v>
      </c>
      <c r="AA118" s="14"/>
    </row>
    <row r="119" spans="1:27" s="79" customFormat="1" ht="9" customHeight="1" thickBot="1" x14ac:dyDescent="0.4">
      <c r="B119" s="163"/>
      <c r="C119" s="162"/>
      <c r="D119" s="162"/>
      <c r="E119" s="162"/>
      <c r="F119" s="162"/>
      <c r="G119" s="162"/>
      <c r="H119" s="162"/>
      <c r="I119" s="162"/>
      <c r="J119" s="162"/>
      <c r="K119" s="162"/>
      <c r="L119" s="162"/>
      <c r="M119" s="162"/>
      <c r="N119" s="162"/>
      <c r="O119" s="162"/>
      <c r="P119" s="162"/>
      <c r="Q119" s="162"/>
      <c r="R119" s="162"/>
      <c r="S119" s="162"/>
      <c r="T119" s="162"/>
      <c r="V119" s="70"/>
      <c r="W119" s="71"/>
      <c r="X119" s="70"/>
      <c r="Y119" s="71"/>
      <c r="Z119" s="71"/>
      <c r="AA119" s="14"/>
    </row>
    <row r="120" spans="1:27" s="16" customFormat="1" ht="15" customHeight="1" thickBot="1" x14ac:dyDescent="0.4">
      <c r="A120" s="79"/>
      <c r="B120" s="209" t="s">
        <v>259</v>
      </c>
      <c r="C120" s="208"/>
      <c r="D120" s="208"/>
      <c r="E120" s="208"/>
      <c r="F120" s="208"/>
      <c r="G120" s="208"/>
      <c r="H120" s="208"/>
      <c r="I120" s="208"/>
      <c r="J120" s="208"/>
      <c r="K120" s="208"/>
      <c r="L120" s="208"/>
      <c r="M120" s="208"/>
      <c r="N120" s="208"/>
      <c r="O120" s="208"/>
      <c r="P120" s="159"/>
      <c r="Q120" s="208" t="s">
        <v>177</v>
      </c>
      <c r="R120" s="208"/>
      <c r="S120" s="159"/>
      <c r="T120" s="57" t="s">
        <v>178</v>
      </c>
      <c r="V120" s="70" t="b">
        <v>0</v>
      </c>
      <c r="W120" s="71">
        <v>1</v>
      </c>
      <c r="X120" s="70" t="b">
        <v>0</v>
      </c>
      <c r="Y120" s="71">
        <v>0</v>
      </c>
      <c r="Z120" s="71" t="str">
        <f>IF(V120=X120,"ja oder nein",IF(V120=TRUE,W120,Y120))</f>
        <v>ja oder nein</v>
      </c>
      <c r="AA120" s="14"/>
    </row>
    <row r="121" spans="1:27" s="16" customFormat="1" ht="10" customHeight="1" thickBot="1" x14ac:dyDescent="0.4">
      <c r="A121" s="79"/>
      <c r="L121" s="17"/>
      <c r="R121" s="17"/>
      <c r="V121" s="70"/>
      <c r="W121" s="71"/>
      <c r="X121" s="70"/>
      <c r="Y121" s="71"/>
      <c r="Z121" s="72"/>
      <c r="AA121" s="14"/>
    </row>
    <row r="122" spans="1:27" s="16" customFormat="1" ht="15" customHeight="1" thickBot="1" x14ac:dyDescent="0.4">
      <c r="A122" s="79"/>
      <c r="B122" s="209" t="s">
        <v>197</v>
      </c>
      <c r="C122" s="208"/>
      <c r="D122" s="208"/>
      <c r="E122" s="208"/>
      <c r="F122" s="208"/>
      <c r="G122" s="208"/>
      <c r="H122" s="208"/>
      <c r="I122" s="208"/>
      <c r="J122" s="208"/>
      <c r="K122" s="208"/>
      <c r="L122" s="208"/>
      <c r="M122" s="208"/>
      <c r="N122" s="208"/>
      <c r="O122" s="208"/>
      <c r="P122" s="56"/>
      <c r="Q122" s="208" t="s">
        <v>177</v>
      </c>
      <c r="R122" s="208"/>
      <c r="S122" s="56"/>
      <c r="T122" s="57" t="s">
        <v>178</v>
      </c>
      <c r="V122" s="70" t="b">
        <v>0</v>
      </c>
      <c r="W122" s="71">
        <v>1</v>
      </c>
      <c r="X122" s="70" t="b">
        <v>0</v>
      </c>
      <c r="Y122" s="71">
        <v>0</v>
      </c>
      <c r="Z122" s="71" t="str">
        <f>IF(V122=X122,"ja oder nein",IF(V122=TRUE,W122,Y122))</f>
        <v>ja oder nein</v>
      </c>
      <c r="AA122" s="14"/>
    </row>
    <row r="123" spans="1:27" s="16" customFormat="1" ht="10" customHeight="1" thickBot="1" x14ac:dyDescent="0.4">
      <c r="A123" s="79"/>
      <c r="H123" s="17"/>
      <c r="I123" s="15"/>
      <c r="J123" s="15"/>
      <c r="K123" s="17"/>
      <c r="Q123" s="28"/>
      <c r="V123" s="72"/>
      <c r="W123" s="72"/>
      <c r="X123" s="72"/>
      <c r="Y123" s="72"/>
      <c r="Z123" s="72"/>
      <c r="AA123" s="14"/>
    </row>
    <row r="124" spans="1:27" s="16" customFormat="1" ht="99" customHeight="1" x14ac:dyDescent="0.35">
      <c r="A124" s="79"/>
      <c r="B124" s="185" t="s">
        <v>198</v>
      </c>
      <c r="C124" s="257"/>
      <c r="D124" s="257"/>
      <c r="E124" s="257"/>
      <c r="F124" s="257"/>
      <c r="G124" s="257"/>
      <c r="H124" s="257"/>
      <c r="I124" s="257"/>
      <c r="J124" s="257"/>
      <c r="K124" s="257"/>
      <c r="L124" s="257"/>
      <c r="M124" s="257"/>
      <c r="N124" s="257"/>
      <c r="O124" s="257"/>
      <c r="P124" s="83"/>
      <c r="Q124" s="195" t="s">
        <v>177</v>
      </c>
      <c r="R124" s="195"/>
      <c r="S124" s="52"/>
      <c r="T124" s="53" t="s">
        <v>178</v>
      </c>
      <c r="V124" s="70" t="b">
        <v>0</v>
      </c>
      <c r="W124" s="71">
        <v>0</v>
      </c>
      <c r="X124" s="70" t="b">
        <v>0</v>
      </c>
      <c r="Y124" s="71">
        <v>0</v>
      </c>
      <c r="Z124" s="71" t="str">
        <f>IF(V124=X124,"ja oder nein",IF(V124=TRUE,W124,Y124))</f>
        <v>ja oder nein</v>
      </c>
      <c r="AA124" s="14"/>
    </row>
    <row r="125" spans="1:27" ht="25" customHeight="1" x14ac:dyDescent="0.35">
      <c r="B125" s="187" t="s">
        <v>199</v>
      </c>
      <c r="C125" s="207"/>
      <c r="D125" s="207"/>
      <c r="E125" s="207"/>
      <c r="F125" s="207"/>
      <c r="G125" s="207"/>
      <c r="H125" s="207"/>
      <c r="I125" s="207"/>
      <c r="J125" s="207"/>
      <c r="K125" s="207"/>
      <c r="L125" s="207"/>
      <c r="M125" s="207"/>
      <c r="N125" s="207"/>
      <c r="O125" s="207"/>
      <c r="P125" s="23"/>
      <c r="Q125" s="194" t="s">
        <v>177</v>
      </c>
      <c r="R125" s="194"/>
      <c r="S125" s="23"/>
      <c r="T125" s="58" t="s">
        <v>178</v>
      </c>
      <c r="V125" s="70" t="b">
        <v>0</v>
      </c>
      <c r="W125" s="71">
        <v>0</v>
      </c>
      <c r="X125" s="70" t="b">
        <v>0</v>
      </c>
      <c r="Y125" s="71">
        <v>0</v>
      </c>
      <c r="Z125" s="71" t="str">
        <f>IF(V125=X125,"ja oder nein",IF(V125=TRUE,W125,Y125))</f>
        <v>ja oder nein</v>
      </c>
    </row>
    <row r="126" spans="1:27" ht="24.75" customHeight="1" x14ac:dyDescent="0.35">
      <c r="B126" s="187" t="s">
        <v>200</v>
      </c>
      <c r="C126" s="207"/>
      <c r="D126" s="207"/>
      <c r="E126" s="207"/>
      <c r="F126" s="207"/>
      <c r="G126" s="207"/>
      <c r="H126" s="207"/>
      <c r="I126" s="207"/>
      <c r="J126" s="207"/>
      <c r="K126" s="207"/>
      <c r="L126" s="207"/>
      <c r="M126" s="207"/>
      <c r="N126" s="207"/>
      <c r="O126" s="207"/>
      <c r="P126" s="23"/>
      <c r="Q126" s="194" t="s">
        <v>177</v>
      </c>
      <c r="R126" s="194"/>
      <c r="S126" s="23"/>
      <c r="T126" s="58" t="s">
        <v>178</v>
      </c>
      <c r="V126" s="70" t="b">
        <v>0</v>
      </c>
      <c r="W126" s="71">
        <v>0</v>
      </c>
      <c r="X126" s="70" t="b">
        <v>0</v>
      </c>
      <c r="Y126" s="71">
        <v>0</v>
      </c>
      <c r="Z126" s="71" t="str">
        <f>IF(V126=X126,"ja oder nein",IF(V126=TRUE,W126,Y126))</f>
        <v>ja oder nein</v>
      </c>
    </row>
    <row r="127" spans="1:27" ht="25" customHeight="1" x14ac:dyDescent="0.35">
      <c r="B127" s="187" t="s">
        <v>201</v>
      </c>
      <c r="C127" s="207"/>
      <c r="D127" s="207"/>
      <c r="E127" s="207"/>
      <c r="F127" s="207"/>
      <c r="G127" s="207"/>
      <c r="H127" s="207"/>
      <c r="I127" s="207"/>
      <c r="J127" s="207"/>
      <c r="K127" s="207"/>
      <c r="L127" s="207"/>
      <c r="M127" s="207"/>
      <c r="N127" s="207"/>
      <c r="O127" s="207"/>
      <c r="P127" s="23"/>
      <c r="Q127" s="194" t="s">
        <v>177</v>
      </c>
      <c r="R127" s="194"/>
      <c r="S127" s="23"/>
      <c r="T127" s="58" t="s">
        <v>178</v>
      </c>
      <c r="V127" s="70" t="b">
        <v>0</v>
      </c>
      <c r="W127" s="71">
        <v>0</v>
      </c>
      <c r="X127" s="70" t="b">
        <v>0</v>
      </c>
      <c r="Y127" s="71">
        <v>0</v>
      </c>
      <c r="Z127" s="71" t="str">
        <f t="shared" ref="Z127:Z128" si="4">IF(V127=X127,"ja oder nein",IF(V127=TRUE,W127,Y127))</f>
        <v>ja oder nein</v>
      </c>
    </row>
    <row r="128" spans="1:27" ht="15" customHeight="1" thickBot="1" x14ac:dyDescent="0.4">
      <c r="B128" s="349" t="s">
        <v>202</v>
      </c>
      <c r="C128" s="274"/>
      <c r="D128" s="274"/>
      <c r="E128" s="274"/>
      <c r="F128" s="274"/>
      <c r="G128" s="274"/>
      <c r="H128" s="274"/>
      <c r="I128" s="274"/>
      <c r="J128" s="274"/>
      <c r="K128" s="274"/>
      <c r="L128" s="274"/>
      <c r="M128" s="274"/>
      <c r="N128" s="274"/>
      <c r="O128" s="274"/>
      <c r="P128" s="48"/>
      <c r="Q128" s="168" t="s">
        <v>177</v>
      </c>
      <c r="R128" s="168"/>
      <c r="S128" s="48"/>
      <c r="T128" s="55" t="s">
        <v>178</v>
      </c>
      <c r="V128" s="70" t="b">
        <v>0</v>
      </c>
      <c r="W128" s="71">
        <v>0</v>
      </c>
      <c r="X128" s="70" t="b">
        <v>0</v>
      </c>
      <c r="Y128" s="71">
        <v>0</v>
      </c>
      <c r="Z128" s="71" t="str">
        <f t="shared" si="4"/>
        <v>ja oder nein</v>
      </c>
    </row>
    <row r="129" spans="2:26" ht="9.75" customHeight="1" thickBot="1" x14ac:dyDescent="0.4">
      <c r="B129" s="191"/>
      <c r="C129" s="191"/>
      <c r="D129" s="191"/>
      <c r="E129" s="191"/>
      <c r="F129" s="191"/>
      <c r="G129" s="191"/>
      <c r="H129" s="191"/>
      <c r="I129" s="191"/>
      <c r="J129" s="191"/>
      <c r="K129" s="191"/>
      <c r="L129" s="191"/>
      <c r="M129" s="191"/>
      <c r="N129" s="191"/>
      <c r="O129" s="191"/>
      <c r="P129" s="191"/>
      <c r="Q129" s="191"/>
      <c r="R129" s="191"/>
      <c r="S129" s="191"/>
      <c r="T129" s="191"/>
      <c r="V129" s="67"/>
      <c r="W129" s="67"/>
      <c r="X129" s="67"/>
      <c r="Y129" s="67"/>
      <c r="Z129" s="72"/>
    </row>
    <row r="130" spans="2:26" ht="36.75" customHeight="1" thickBot="1" x14ac:dyDescent="0.4">
      <c r="B130" s="182" t="s">
        <v>203</v>
      </c>
      <c r="C130" s="183"/>
      <c r="D130" s="183"/>
      <c r="E130" s="183"/>
      <c r="F130" s="183"/>
      <c r="G130" s="183"/>
      <c r="H130" s="183"/>
      <c r="I130" s="183"/>
      <c r="J130" s="183"/>
      <c r="K130" s="183"/>
      <c r="L130" s="183"/>
      <c r="M130" s="183"/>
      <c r="N130" s="183"/>
      <c r="O130" s="183"/>
      <c r="P130" s="50"/>
      <c r="Q130" s="208" t="s">
        <v>177</v>
      </c>
      <c r="R130" s="208"/>
      <c r="S130" s="50"/>
      <c r="T130" s="51" t="s">
        <v>178</v>
      </c>
      <c r="V130" s="70" t="b">
        <v>0</v>
      </c>
      <c r="W130" s="71">
        <v>1</v>
      </c>
      <c r="X130" s="70" t="b">
        <v>0</v>
      </c>
      <c r="Y130" s="71">
        <v>-1</v>
      </c>
      <c r="Z130" s="71" t="str">
        <f>IF(V130=X130,"ja oder nein",IF(V130=TRUE,W130,Y130))</f>
        <v>ja oder nein</v>
      </c>
    </row>
    <row r="131" spans="2:26" ht="10" customHeight="1" thickBot="1" x14ac:dyDescent="0.4">
      <c r="B131" s="191"/>
      <c r="C131" s="191"/>
      <c r="D131" s="191"/>
      <c r="E131" s="191"/>
      <c r="F131" s="191"/>
      <c r="G131" s="191"/>
      <c r="H131" s="191"/>
      <c r="I131" s="191"/>
      <c r="J131" s="191"/>
      <c r="K131" s="191"/>
      <c r="L131" s="191"/>
      <c r="M131" s="191"/>
      <c r="N131" s="191"/>
      <c r="O131" s="191"/>
      <c r="P131" s="191"/>
      <c r="Q131" s="191"/>
      <c r="R131" s="191"/>
      <c r="S131" s="191"/>
      <c r="T131" s="191"/>
      <c r="V131" s="68"/>
      <c r="W131" s="67"/>
      <c r="X131" s="68"/>
      <c r="Y131" s="67"/>
      <c r="Z131" s="72"/>
    </row>
    <row r="132" spans="2:26" ht="24.75" customHeight="1" thickBot="1" x14ac:dyDescent="0.4">
      <c r="B132" s="182" t="s">
        <v>204</v>
      </c>
      <c r="C132" s="196"/>
      <c r="D132" s="196"/>
      <c r="E132" s="196"/>
      <c r="F132" s="196"/>
      <c r="G132" s="196"/>
      <c r="H132" s="196"/>
      <c r="I132" s="196"/>
      <c r="J132" s="196"/>
      <c r="K132" s="196"/>
      <c r="L132" s="196"/>
      <c r="M132" s="196"/>
      <c r="N132" s="196"/>
      <c r="O132" s="196"/>
      <c r="P132" s="50"/>
      <c r="Q132" s="208" t="s">
        <v>177</v>
      </c>
      <c r="R132" s="208"/>
      <c r="S132" s="50"/>
      <c r="T132" s="51" t="s">
        <v>178</v>
      </c>
      <c r="V132" s="70" t="b">
        <v>0</v>
      </c>
      <c r="W132" s="71">
        <v>1</v>
      </c>
      <c r="X132" s="70" t="b">
        <v>0</v>
      </c>
      <c r="Y132" s="71">
        <v>-1</v>
      </c>
      <c r="Z132" s="71" t="str">
        <f>IF(V132=X132,"ja oder nein",IF(V132=TRUE,W132,Y132))</f>
        <v>ja oder nein</v>
      </c>
    </row>
    <row r="133" spans="2:26" ht="10" customHeight="1" thickBot="1" x14ac:dyDescent="0.4">
      <c r="B133" s="191"/>
      <c r="C133" s="191"/>
      <c r="D133" s="191"/>
      <c r="E133" s="191"/>
      <c r="F133" s="191"/>
      <c r="G133" s="191"/>
      <c r="H133" s="191"/>
      <c r="I133" s="191"/>
      <c r="J133" s="191"/>
      <c r="K133" s="191"/>
      <c r="L133" s="191"/>
      <c r="M133" s="191"/>
      <c r="N133" s="191"/>
      <c r="O133" s="191"/>
      <c r="P133" s="191"/>
      <c r="Q133" s="191"/>
      <c r="R133" s="191"/>
      <c r="S133" s="191"/>
      <c r="T133" s="191"/>
      <c r="V133" s="68"/>
      <c r="W133" s="67"/>
      <c r="X133" s="68"/>
      <c r="Y133" s="67"/>
      <c r="Z133" s="72"/>
    </row>
    <row r="134" spans="2:26" ht="27" customHeight="1" thickBot="1" x14ac:dyDescent="0.4">
      <c r="B134" s="182" t="s">
        <v>205</v>
      </c>
      <c r="C134" s="196"/>
      <c r="D134" s="196"/>
      <c r="E134" s="196"/>
      <c r="F134" s="196"/>
      <c r="G134" s="196"/>
      <c r="H134" s="196"/>
      <c r="I134" s="196"/>
      <c r="J134" s="196"/>
      <c r="K134" s="196"/>
      <c r="L134" s="196"/>
      <c r="M134" s="196"/>
      <c r="N134" s="196"/>
      <c r="O134" s="196"/>
      <c r="P134" s="50"/>
      <c r="Q134" s="208" t="s">
        <v>177</v>
      </c>
      <c r="R134" s="208"/>
      <c r="S134" s="50"/>
      <c r="T134" s="51" t="s">
        <v>178</v>
      </c>
      <c r="V134" s="70" t="b">
        <v>0</v>
      </c>
      <c r="W134" s="71">
        <v>1</v>
      </c>
      <c r="X134" s="70" t="b">
        <v>0</v>
      </c>
      <c r="Y134" s="71">
        <v>-1</v>
      </c>
      <c r="Z134" s="71" t="str">
        <f>IF(V134=X134,"ja oder nein",IF(V134=TRUE,W134,Y134))</f>
        <v>ja oder nein</v>
      </c>
    </row>
    <row r="135" spans="2:26" ht="10" customHeight="1" thickBot="1" x14ac:dyDescent="0.4">
      <c r="B135" s="191"/>
      <c r="C135" s="191"/>
      <c r="D135" s="191"/>
      <c r="E135" s="191"/>
      <c r="F135" s="191"/>
      <c r="G135" s="191"/>
      <c r="H135" s="191"/>
      <c r="I135" s="191"/>
      <c r="J135" s="191"/>
      <c r="K135" s="191"/>
      <c r="L135" s="191"/>
      <c r="M135" s="191"/>
      <c r="N135" s="191"/>
      <c r="O135" s="191"/>
      <c r="P135" s="191"/>
      <c r="Q135" s="191"/>
      <c r="R135" s="191"/>
      <c r="S135" s="191"/>
      <c r="T135" s="191"/>
    </row>
    <row r="136" spans="2:26" ht="15" customHeight="1" x14ac:dyDescent="0.35">
      <c r="B136" s="197" t="s">
        <v>206</v>
      </c>
      <c r="C136" s="198"/>
      <c r="D136" s="198"/>
      <c r="E136" s="198"/>
      <c r="F136" s="198"/>
      <c r="G136" s="198"/>
      <c r="H136" s="195" t="s">
        <v>207</v>
      </c>
      <c r="I136" s="195"/>
      <c r="J136" s="195"/>
      <c r="K136" s="195"/>
      <c r="L136" s="195"/>
      <c r="M136" s="195"/>
      <c r="N136" s="195"/>
      <c r="O136" s="195"/>
      <c r="P136" s="59"/>
      <c r="Q136" s="195" t="s">
        <v>177</v>
      </c>
      <c r="R136" s="195"/>
      <c r="S136" s="45"/>
      <c r="T136" s="53" t="s">
        <v>178</v>
      </c>
    </row>
    <row r="137" spans="2:26" ht="15" customHeight="1" x14ac:dyDescent="0.35">
      <c r="B137" s="199"/>
      <c r="C137" s="200"/>
      <c r="D137" s="200"/>
      <c r="E137" s="200"/>
      <c r="F137" s="200"/>
      <c r="G137" s="200"/>
      <c r="H137" s="194" t="s">
        <v>208</v>
      </c>
      <c r="I137" s="194"/>
      <c r="J137" s="194"/>
      <c r="K137" s="194"/>
      <c r="L137" s="194"/>
      <c r="M137" s="194"/>
      <c r="N137" s="194"/>
      <c r="O137" s="194"/>
      <c r="P137" s="26"/>
      <c r="Q137" s="194" t="s">
        <v>177</v>
      </c>
      <c r="R137" s="194"/>
      <c r="S137" s="23"/>
      <c r="T137" s="58" t="s">
        <v>178</v>
      </c>
    </row>
    <row r="138" spans="2:26" ht="15" customHeight="1" thickBot="1" x14ac:dyDescent="0.4">
      <c r="B138" s="201"/>
      <c r="C138" s="202"/>
      <c r="D138" s="202"/>
      <c r="E138" s="202"/>
      <c r="F138" s="202"/>
      <c r="G138" s="202"/>
      <c r="H138" s="168" t="s">
        <v>209</v>
      </c>
      <c r="I138" s="168"/>
      <c r="J138" s="168"/>
      <c r="K138" s="168"/>
      <c r="L138" s="168"/>
      <c r="M138" s="168"/>
      <c r="N138" s="168"/>
      <c r="O138" s="168"/>
      <c r="P138" s="60"/>
      <c r="Q138" s="168" t="s">
        <v>177</v>
      </c>
      <c r="R138" s="168"/>
      <c r="S138" s="48"/>
      <c r="T138" s="55" t="s">
        <v>178</v>
      </c>
    </row>
    <row r="139" spans="2:26" ht="10" customHeight="1" thickBot="1" x14ac:dyDescent="0.4">
      <c r="B139" s="191"/>
      <c r="C139" s="191"/>
      <c r="D139" s="191"/>
      <c r="E139" s="191"/>
      <c r="F139" s="191"/>
      <c r="G139" s="191"/>
      <c r="H139" s="191"/>
      <c r="I139" s="191"/>
      <c r="J139" s="191"/>
      <c r="K139" s="191"/>
      <c r="L139" s="191"/>
      <c r="M139" s="191"/>
      <c r="N139" s="191"/>
      <c r="O139" s="191"/>
      <c r="P139" s="191"/>
      <c r="Q139" s="191"/>
      <c r="R139" s="191"/>
      <c r="S139" s="191"/>
      <c r="T139" s="191"/>
    </row>
    <row r="140" spans="2:26" ht="15" customHeight="1" x14ac:dyDescent="0.35">
      <c r="B140" s="205" t="s">
        <v>210</v>
      </c>
      <c r="C140" s="206"/>
      <c r="D140" s="206"/>
      <c r="E140" s="206"/>
      <c r="F140" s="206"/>
      <c r="G140" s="206"/>
      <c r="H140" s="206"/>
      <c r="I140" s="206"/>
      <c r="J140" s="206"/>
      <c r="K140" s="206"/>
      <c r="L140" s="206"/>
      <c r="M140" s="206"/>
      <c r="N140" s="206"/>
      <c r="O140" s="206"/>
      <c r="P140" s="59"/>
      <c r="Q140" s="195" t="s">
        <v>177</v>
      </c>
      <c r="R140" s="195"/>
      <c r="S140" s="45"/>
      <c r="T140" s="53" t="s">
        <v>178</v>
      </c>
    </row>
    <row r="141" spans="2:26" ht="15" customHeight="1" thickBot="1" x14ac:dyDescent="0.4">
      <c r="B141" s="167" t="s">
        <v>211</v>
      </c>
      <c r="C141" s="168"/>
      <c r="D141" s="168"/>
      <c r="E141" s="168"/>
      <c r="F141" s="168"/>
      <c r="G141" s="168"/>
      <c r="H141" s="168"/>
      <c r="I141" s="168"/>
      <c r="J141" s="168"/>
      <c r="K141" s="168"/>
      <c r="L141" s="168"/>
      <c r="M141" s="168"/>
      <c r="N141" s="168"/>
      <c r="O141" s="168"/>
      <c r="P141" s="60"/>
      <c r="Q141" s="168" t="s">
        <v>177</v>
      </c>
      <c r="R141" s="168"/>
      <c r="S141" s="48"/>
      <c r="T141" s="55" t="s">
        <v>178</v>
      </c>
    </row>
    <row r="142" spans="2:26" ht="10" customHeight="1" thickBot="1" x14ac:dyDescent="0.4">
      <c r="B142" s="191"/>
      <c r="C142" s="191"/>
      <c r="D142" s="191"/>
      <c r="E142" s="191"/>
      <c r="F142" s="191"/>
      <c r="G142" s="191"/>
      <c r="H142" s="191"/>
      <c r="I142" s="191"/>
      <c r="J142" s="191"/>
      <c r="K142" s="191"/>
      <c r="L142" s="191"/>
      <c r="M142" s="191"/>
      <c r="N142" s="191"/>
      <c r="O142" s="191"/>
      <c r="P142" s="191"/>
      <c r="Q142" s="191"/>
      <c r="R142" s="191"/>
      <c r="S142" s="191"/>
      <c r="T142" s="191"/>
    </row>
    <row r="143" spans="2:26" ht="15" customHeight="1" x14ac:dyDescent="0.35">
      <c r="B143" s="205" t="s">
        <v>212</v>
      </c>
      <c r="C143" s="206"/>
      <c r="D143" s="206"/>
      <c r="E143" s="206"/>
      <c r="F143" s="206"/>
      <c r="G143" s="206"/>
      <c r="H143" s="206"/>
      <c r="I143" s="206"/>
      <c r="J143" s="206"/>
      <c r="K143" s="206"/>
      <c r="L143" s="206"/>
      <c r="M143" s="206"/>
      <c r="N143" s="206"/>
      <c r="O143" s="206"/>
      <c r="P143" s="206"/>
      <c r="Q143" s="206"/>
      <c r="R143" s="206"/>
      <c r="S143" s="206"/>
      <c r="T143" s="211"/>
    </row>
    <row r="144" spans="2:26" ht="15" customHeight="1" x14ac:dyDescent="0.35">
      <c r="B144" s="62"/>
      <c r="C144" s="194" t="s">
        <v>213</v>
      </c>
      <c r="D144" s="194"/>
      <c r="E144" s="194"/>
      <c r="F144" s="194"/>
      <c r="G144" s="194"/>
      <c r="H144" s="194"/>
      <c r="I144" s="194"/>
      <c r="J144" s="23"/>
      <c r="K144" s="194" t="s">
        <v>216</v>
      </c>
      <c r="L144" s="194"/>
      <c r="M144" s="194"/>
      <c r="N144" s="194"/>
      <c r="O144" s="194"/>
      <c r="P144" s="194"/>
      <c r="Q144" s="194"/>
      <c r="R144" s="194"/>
      <c r="S144" s="194"/>
      <c r="T144" s="203"/>
    </row>
    <row r="145" spans="1:27" ht="15" customHeight="1" x14ac:dyDescent="0.35">
      <c r="B145" s="62"/>
      <c r="C145" s="194" t="s">
        <v>214</v>
      </c>
      <c r="D145" s="194"/>
      <c r="E145" s="194"/>
      <c r="F145" s="194"/>
      <c r="G145" s="194"/>
      <c r="H145" s="194"/>
      <c r="I145" s="194"/>
      <c r="J145" s="23"/>
      <c r="K145" s="194" t="s">
        <v>217</v>
      </c>
      <c r="L145" s="194"/>
      <c r="M145" s="194"/>
      <c r="N145" s="23"/>
      <c r="O145" s="194" t="s">
        <v>218</v>
      </c>
      <c r="P145" s="194"/>
      <c r="Q145" s="194"/>
      <c r="R145" s="194"/>
      <c r="S145" s="194"/>
      <c r="T145" s="203"/>
    </row>
    <row r="146" spans="1:27" ht="15" customHeight="1" thickBot="1" x14ac:dyDescent="0.4">
      <c r="B146" s="63"/>
      <c r="C146" s="168" t="s">
        <v>215</v>
      </c>
      <c r="D146" s="168"/>
      <c r="E146" s="168"/>
      <c r="F146" s="168"/>
      <c r="G146" s="168"/>
      <c r="H146" s="168"/>
      <c r="I146" s="168"/>
      <c r="J146" s="48"/>
      <c r="K146" s="168" t="s">
        <v>219</v>
      </c>
      <c r="L146" s="168"/>
      <c r="M146" s="168"/>
      <c r="N146" s="48"/>
      <c r="O146" s="168" t="s">
        <v>220</v>
      </c>
      <c r="P146" s="168"/>
      <c r="Q146" s="168"/>
      <c r="R146" s="168"/>
      <c r="S146" s="168"/>
      <c r="T146" s="204"/>
    </row>
    <row r="147" spans="1:27" ht="12.75" customHeight="1" x14ac:dyDescent="0.35">
      <c r="P147" s="15"/>
    </row>
    <row r="148" spans="1:27" ht="12.75" customHeight="1" x14ac:dyDescent="0.35">
      <c r="A148" s="90"/>
      <c r="P148" s="15"/>
    </row>
    <row r="149" spans="1:27" ht="12.75" customHeight="1" x14ac:dyDescent="0.35">
      <c r="A149" s="90"/>
      <c r="P149" s="15"/>
    </row>
    <row r="150" spans="1:27" ht="12.75" customHeight="1" x14ac:dyDescent="0.35">
      <c r="A150" s="90"/>
      <c r="P150" s="15"/>
    </row>
    <row r="151" spans="1:27" ht="12.75" customHeight="1" x14ac:dyDescent="0.35">
      <c r="A151" s="169" t="s">
        <v>261</v>
      </c>
      <c r="P151" s="15"/>
    </row>
    <row r="152" spans="1:27" ht="12.75" customHeight="1" x14ac:dyDescent="0.35">
      <c r="A152" s="169"/>
      <c r="Q152" s="15"/>
    </row>
    <row r="153" spans="1:27" ht="12.75" customHeight="1" x14ac:dyDescent="0.35">
      <c r="A153" s="169"/>
      <c r="B153" s="81"/>
      <c r="C153" s="81"/>
      <c r="D153" s="81"/>
      <c r="E153" s="81"/>
      <c r="F153" s="81"/>
      <c r="G153" s="81"/>
      <c r="H153" s="81"/>
      <c r="I153" s="81"/>
      <c r="J153" s="81"/>
      <c r="K153" s="81"/>
      <c r="L153" s="81"/>
      <c r="M153" s="81"/>
      <c r="N153" s="81"/>
      <c r="O153" s="81"/>
      <c r="P153" s="81"/>
      <c r="Q153" s="177" t="s">
        <v>42</v>
      </c>
      <c r="R153" s="177"/>
      <c r="S153" s="177"/>
      <c r="T153" s="177"/>
      <c r="U153" s="81"/>
      <c r="V153" s="81"/>
      <c r="W153" s="81"/>
      <c r="X153" s="81"/>
      <c r="Y153" s="81"/>
      <c r="Z153" s="81"/>
      <c r="AA153" s="81"/>
    </row>
    <row r="154" spans="1:27" ht="12.75" customHeight="1" x14ac:dyDescent="0.35">
      <c r="A154" s="169"/>
      <c r="B154" s="170" t="s">
        <v>169</v>
      </c>
      <c r="C154" s="170"/>
      <c r="D154" s="170"/>
      <c r="E154" s="170"/>
      <c r="F154" s="170"/>
      <c r="G154" s="170"/>
      <c r="H154" s="170"/>
      <c r="I154" s="170"/>
      <c r="J154" s="170"/>
      <c r="K154" s="170"/>
      <c r="L154" s="170"/>
      <c r="M154" s="170"/>
      <c r="N154" s="170"/>
      <c r="O154" s="170"/>
      <c r="P154" s="170"/>
      <c r="Q154" s="170"/>
      <c r="R154" s="170"/>
      <c r="S154" s="170"/>
      <c r="T154" s="170"/>
      <c r="U154" s="81"/>
      <c r="V154" s="81"/>
      <c r="W154" s="81"/>
      <c r="X154" s="81"/>
      <c r="Y154" s="81"/>
      <c r="Z154" s="81"/>
      <c r="AA154" s="81"/>
    </row>
    <row r="155" spans="1:27" ht="12.75" customHeight="1" x14ac:dyDescent="0.35">
      <c r="A155" s="169"/>
      <c r="B155" s="171"/>
      <c r="C155" s="171"/>
      <c r="D155" s="171"/>
      <c r="E155" s="171"/>
      <c r="F155" s="171"/>
      <c r="G155" s="171"/>
      <c r="H155" s="171"/>
      <c r="I155" s="171"/>
      <c r="J155" s="171"/>
      <c r="K155" s="171"/>
      <c r="L155" s="171"/>
      <c r="M155" s="171"/>
      <c r="N155" s="171"/>
      <c r="O155" s="171"/>
      <c r="P155" s="171"/>
      <c r="Q155" s="171"/>
      <c r="R155" s="171"/>
      <c r="S155" s="171"/>
      <c r="T155" s="171"/>
      <c r="U155" s="81"/>
      <c r="V155" s="81"/>
      <c r="W155" s="81"/>
      <c r="X155" s="81"/>
      <c r="Y155" s="81"/>
      <c r="Z155" s="81"/>
      <c r="AA155" s="81"/>
    </row>
    <row r="156" spans="1:27" ht="12.75" customHeight="1" x14ac:dyDescent="0.35"/>
    <row r="157" spans="1:27" ht="12.75" customHeight="1" thickBot="1" x14ac:dyDescent="0.4"/>
    <row r="158" spans="1:27" ht="15" customHeight="1" thickBot="1" x14ac:dyDescent="0.4">
      <c r="B158" s="209" t="s">
        <v>221</v>
      </c>
      <c r="C158" s="210"/>
      <c r="D158" s="210"/>
      <c r="E158" s="210"/>
      <c r="F158" s="210"/>
      <c r="G158" s="210"/>
      <c r="H158" s="210"/>
      <c r="I158" s="210"/>
      <c r="J158" s="210"/>
      <c r="K158" s="210"/>
      <c r="L158" s="210"/>
      <c r="M158" s="210"/>
      <c r="N158" s="210"/>
      <c r="O158" s="210"/>
      <c r="P158" s="50"/>
      <c r="Q158" s="208" t="s">
        <v>177</v>
      </c>
      <c r="R158" s="208"/>
      <c r="S158" s="50"/>
      <c r="T158" s="51" t="s">
        <v>178</v>
      </c>
    </row>
    <row r="159" spans="1:27" ht="10" customHeight="1" thickBot="1" x14ac:dyDescent="0.4">
      <c r="B159" s="191"/>
      <c r="C159" s="191"/>
      <c r="D159" s="191"/>
      <c r="E159" s="191"/>
      <c r="F159" s="191"/>
      <c r="G159" s="191"/>
      <c r="H159" s="191"/>
      <c r="I159" s="191"/>
      <c r="J159" s="191"/>
      <c r="K159" s="191"/>
      <c r="L159" s="191"/>
      <c r="M159" s="191"/>
      <c r="N159" s="191"/>
      <c r="O159" s="191"/>
      <c r="P159" s="191"/>
      <c r="Q159" s="191"/>
      <c r="R159" s="191"/>
      <c r="S159" s="191"/>
      <c r="T159" s="191"/>
    </row>
    <row r="160" spans="1:27" ht="15" customHeight="1" x14ac:dyDescent="0.35">
      <c r="B160" s="205" t="s">
        <v>222</v>
      </c>
      <c r="C160" s="206"/>
      <c r="D160" s="206"/>
      <c r="E160" s="206"/>
      <c r="F160" s="206"/>
      <c r="G160" s="206"/>
      <c r="H160" s="206"/>
      <c r="I160" s="206"/>
      <c r="J160" s="206"/>
      <c r="K160" s="206"/>
      <c r="L160" s="206"/>
      <c r="M160" s="206"/>
      <c r="N160" s="206"/>
      <c r="O160" s="206"/>
      <c r="P160" s="206"/>
      <c r="Q160" s="206"/>
      <c r="R160" s="206"/>
      <c r="S160" s="206"/>
      <c r="T160" s="211"/>
    </row>
    <row r="161" spans="2:20" ht="15" customHeight="1" x14ac:dyDescent="0.35">
      <c r="B161" s="62"/>
      <c r="C161" s="194" t="s">
        <v>223</v>
      </c>
      <c r="D161" s="194"/>
      <c r="E161" s="194"/>
      <c r="F161" s="23"/>
      <c r="G161" s="194" t="s">
        <v>224</v>
      </c>
      <c r="H161" s="194"/>
      <c r="I161" s="194"/>
      <c r="J161" s="23"/>
      <c r="K161" s="194" t="s">
        <v>225</v>
      </c>
      <c r="L161" s="194"/>
      <c r="M161" s="194"/>
      <c r="N161" s="23"/>
      <c r="O161" s="194" t="s">
        <v>226</v>
      </c>
      <c r="P161" s="194"/>
      <c r="Q161" s="194"/>
      <c r="R161" s="194"/>
      <c r="S161" s="194"/>
      <c r="T161" s="203"/>
    </row>
    <row r="162" spans="2:20" ht="15" customHeight="1" thickBot="1" x14ac:dyDescent="0.4">
      <c r="B162" s="63"/>
      <c r="C162" s="168" t="s">
        <v>227</v>
      </c>
      <c r="D162" s="168"/>
      <c r="E162" s="168"/>
      <c r="F162" s="48"/>
      <c r="G162" s="168" t="s">
        <v>228</v>
      </c>
      <c r="H162" s="168"/>
      <c r="I162" s="168"/>
      <c r="J162" s="48"/>
      <c r="K162" s="168" t="s">
        <v>34</v>
      </c>
      <c r="L162" s="228"/>
      <c r="M162" s="228"/>
      <c r="N162" s="48"/>
      <c r="O162" s="168" t="s">
        <v>220</v>
      </c>
      <c r="P162" s="168"/>
      <c r="Q162" s="168"/>
      <c r="R162" s="228"/>
      <c r="S162" s="228"/>
      <c r="T162" s="229"/>
    </row>
    <row r="163" spans="2:20" ht="10" customHeight="1" thickBot="1" x14ac:dyDescent="0.4">
      <c r="B163" s="191" t="s">
        <v>12</v>
      </c>
      <c r="C163" s="191"/>
      <c r="D163" s="191"/>
      <c r="E163" s="191"/>
      <c r="F163" s="191"/>
      <c r="G163" s="191"/>
      <c r="H163" s="191"/>
      <c r="I163" s="191"/>
      <c r="J163" s="191"/>
      <c r="K163" s="191"/>
      <c r="L163" s="191"/>
      <c r="M163" s="191"/>
      <c r="N163" s="191"/>
      <c r="O163" s="191"/>
      <c r="P163" s="191"/>
      <c r="Q163" s="191"/>
      <c r="R163" s="191"/>
      <c r="S163" s="191"/>
      <c r="T163" s="191"/>
    </row>
    <row r="164" spans="2:20" ht="25" customHeight="1" thickBot="1" x14ac:dyDescent="0.4">
      <c r="B164" s="182" t="s">
        <v>229</v>
      </c>
      <c r="C164" s="183"/>
      <c r="D164" s="183"/>
      <c r="E164" s="183"/>
      <c r="F164" s="183"/>
      <c r="G164" s="183"/>
      <c r="H164" s="183"/>
      <c r="I164" s="183"/>
      <c r="J164" s="183"/>
      <c r="K164" s="183"/>
      <c r="L164" s="183"/>
      <c r="M164" s="183"/>
      <c r="N164" s="183"/>
      <c r="O164" s="183"/>
      <c r="P164" s="50"/>
      <c r="Q164" s="196" t="s">
        <v>177</v>
      </c>
      <c r="R164" s="184"/>
      <c r="S164" s="50"/>
      <c r="T164" s="51" t="s">
        <v>178</v>
      </c>
    </row>
    <row r="165" spans="2:20" ht="10" customHeight="1" thickBot="1" x14ac:dyDescent="0.4">
      <c r="B165" s="191"/>
      <c r="C165" s="191"/>
      <c r="D165" s="191"/>
      <c r="E165" s="191"/>
      <c r="F165" s="191"/>
      <c r="G165" s="191"/>
      <c r="H165" s="191"/>
      <c r="I165" s="191"/>
      <c r="J165" s="191"/>
      <c r="K165" s="191"/>
      <c r="L165" s="191"/>
      <c r="M165" s="191"/>
      <c r="N165" s="191"/>
      <c r="O165" s="191"/>
      <c r="P165" s="191"/>
      <c r="Q165" s="191"/>
      <c r="R165" s="191"/>
      <c r="S165" s="191"/>
      <c r="T165" s="191"/>
    </row>
    <row r="166" spans="2:20" ht="15" customHeight="1" thickBot="1" x14ac:dyDescent="0.4">
      <c r="B166" s="182" t="s">
        <v>230</v>
      </c>
      <c r="C166" s="184"/>
      <c r="D166" s="184"/>
      <c r="E166" s="184"/>
      <c r="F166" s="184"/>
      <c r="G166" s="184"/>
      <c r="H166" s="184"/>
      <c r="I166" s="184"/>
      <c r="J166" s="184"/>
      <c r="K166" s="184"/>
      <c r="L166" s="184"/>
      <c r="M166" s="184"/>
      <c r="N166" s="184"/>
      <c r="O166" s="184"/>
      <c r="P166" s="50"/>
      <c r="Q166" s="196" t="s">
        <v>177</v>
      </c>
      <c r="R166" s="184"/>
      <c r="S166" s="50"/>
      <c r="T166" s="51" t="s">
        <v>178</v>
      </c>
    </row>
    <row r="167" spans="2:20" ht="10" customHeight="1" thickBot="1" x14ac:dyDescent="0.4">
      <c r="B167" s="191"/>
      <c r="C167" s="191"/>
      <c r="D167" s="191"/>
      <c r="E167" s="191"/>
      <c r="F167" s="191"/>
      <c r="G167" s="191"/>
      <c r="H167" s="191"/>
      <c r="I167" s="191"/>
      <c r="J167" s="191"/>
      <c r="K167" s="191"/>
      <c r="L167" s="191"/>
      <c r="M167" s="191"/>
      <c r="N167" s="191"/>
      <c r="O167" s="191"/>
      <c r="P167" s="191"/>
      <c r="Q167" s="191"/>
      <c r="R167" s="191"/>
      <c r="S167" s="191"/>
      <c r="T167" s="191"/>
    </row>
    <row r="168" spans="2:20" ht="25" customHeight="1" thickBot="1" x14ac:dyDescent="0.4">
      <c r="B168" s="182" t="s">
        <v>231</v>
      </c>
      <c r="C168" s="184"/>
      <c r="D168" s="184"/>
      <c r="E168" s="184"/>
      <c r="F168" s="184"/>
      <c r="G168" s="184"/>
      <c r="H168" s="184"/>
      <c r="I168" s="184"/>
      <c r="J168" s="184"/>
      <c r="K168" s="184"/>
      <c r="L168" s="184"/>
      <c r="M168" s="184"/>
      <c r="N168" s="184"/>
      <c r="O168" s="184"/>
      <c r="P168" s="50"/>
      <c r="Q168" s="196" t="s">
        <v>177</v>
      </c>
      <c r="R168" s="184"/>
      <c r="S168" s="50"/>
      <c r="T168" s="51" t="s">
        <v>178</v>
      </c>
    </row>
    <row r="169" spans="2:20" ht="15" customHeight="1" x14ac:dyDescent="0.35">
      <c r="B169" s="222" t="s">
        <v>232</v>
      </c>
      <c r="C169" s="223"/>
      <c r="D169" s="223"/>
      <c r="E169" s="223"/>
      <c r="F169" s="223"/>
      <c r="G169" s="223"/>
      <c r="H169" s="223"/>
      <c r="I169" s="223"/>
      <c r="J169" s="223"/>
      <c r="K169" s="223"/>
      <c r="L169" s="223"/>
      <c r="M169" s="223"/>
      <c r="N169" s="223"/>
      <c r="O169" s="223"/>
      <c r="P169" s="223"/>
      <c r="Q169" s="223"/>
      <c r="R169" s="223"/>
      <c r="S169" s="223"/>
      <c r="T169" s="224"/>
    </row>
    <row r="170" spans="2:20" ht="15" customHeight="1" thickBot="1" x14ac:dyDescent="0.4">
      <c r="B170" s="225"/>
      <c r="C170" s="226"/>
      <c r="D170" s="226"/>
      <c r="E170" s="226"/>
      <c r="F170" s="226"/>
      <c r="G170" s="226"/>
      <c r="H170" s="226"/>
      <c r="I170" s="226"/>
      <c r="J170" s="226"/>
      <c r="K170" s="226"/>
      <c r="L170" s="226"/>
      <c r="M170" s="226"/>
      <c r="N170" s="226"/>
      <c r="O170" s="226"/>
      <c r="P170" s="226"/>
      <c r="Q170" s="226"/>
      <c r="R170" s="226"/>
      <c r="S170" s="226"/>
      <c r="T170" s="227"/>
    </row>
    <row r="171" spans="2:20" ht="25" customHeight="1" thickBot="1" x14ac:dyDescent="0.4">
      <c r="B171" s="182" t="s">
        <v>233</v>
      </c>
      <c r="C171" s="184"/>
      <c r="D171" s="184"/>
      <c r="E171" s="184"/>
      <c r="F171" s="184"/>
      <c r="G171" s="184"/>
      <c r="H171" s="184"/>
      <c r="I171" s="184"/>
      <c r="J171" s="184"/>
      <c r="K171" s="184"/>
      <c r="L171" s="184"/>
      <c r="M171" s="184"/>
      <c r="N171" s="184"/>
      <c r="O171" s="184"/>
      <c r="P171" s="50"/>
      <c r="Q171" s="196" t="s">
        <v>177</v>
      </c>
      <c r="R171" s="184"/>
      <c r="S171" s="50"/>
      <c r="T171" s="51" t="s">
        <v>178</v>
      </c>
    </row>
    <row r="172" spans="2:20" ht="12" customHeight="1" thickBot="1" x14ac:dyDescent="0.4">
      <c r="B172" s="182" t="s">
        <v>234</v>
      </c>
      <c r="C172" s="183"/>
      <c r="D172" s="183"/>
      <c r="E172" s="183"/>
      <c r="F172" s="183"/>
      <c r="G172" s="183"/>
      <c r="H172" s="183"/>
      <c r="I172" s="183"/>
      <c r="J172" s="183"/>
      <c r="K172" s="183"/>
      <c r="L172" s="183"/>
      <c r="M172" s="183"/>
      <c r="N172" s="183"/>
      <c r="O172" s="183"/>
      <c r="P172" s="183"/>
      <c r="Q172" s="183"/>
      <c r="R172" s="183"/>
      <c r="S172" s="183"/>
      <c r="T172" s="218"/>
    </row>
    <row r="173" spans="2:20" ht="12" customHeight="1" thickBot="1" x14ac:dyDescent="0.4">
      <c r="B173" s="182"/>
      <c r="C173" s="183"/>
      <c r="D173" s="183"/>
      <c r="E173" s="183"/>
      <c r="F173" s="183"/>
      <c r="G173" s="183"/>
      <c r="H173" s="183"/>
      <c r="I173" s="183"/>
      <c r="J173" s="183"/>
      <c r="K173" s="183"/>
      <c r="L173" s="183"/>
      <c r="M173" s="183"/>
      <c r="N173" s="183"/>
      <c r="O173" s="183"/>
      <c r="P173" s="183"/>
      <c r="Q173" s="183"/>
      <c r="R173" s="183"/>
      <c r="S173" s="183"/>
      <c r="T173" s="218"/>
    </row>
    <row r="174" spans="2:20" ht="15" customHeight="1" thickBot="1" x14ac:dyDescent="0.4">
      <c r="B174" s="189"/>
      <c r="C174" s="184"/>
      <c r="D174" s="184"/>
      <c r="E174" s="184"/>
      <c r="F174" s="184"/>
      <c r="G174" s="184"/>
      <c r="H174" s="184"/>
      <c r="I174" s="184"/>
      <c r="J174" s="184"/>
      <c r="K174" s="184"/>
      <c r="L174" s="184"/>
      <c r="M174" s="184"/>
      <c r="N174" s="184"/>
      <c r="O174" s="184"/>
      <c r="P174" s="184"/>
      <c r="Q174" s="184"/>
      <c r="R174" s="184"/>
      <c r="S174" s="184"/>
      <c r="T174" s="190"/>
    </row>
    <row r="175" spans="2:20" ht="15" customHeight="1" thickBot="1" x14ac:dyDescent="0.4">
      <c r="B175" s="182" t="s">
        <v>235</v>
      </c>
      <c r="C175" s="184"/>
      <c r="D175" s="184"/>
      <c r="E175" s="184"/>
      <c r="F175" s="184"/>
      <c r="G175" s="184"/>
      <c r="H175" s="184"/>
      <c r="I175" s="184"/>
      <c r="J175" s="184"/>
      <c r="K175" s="184"/>
      <c r="L175" s="184"/>
      <c r="M175" s="184"/>
      <c r="N175" s="184"/>
      <c r="O175" s="184"/>
      <c r="P175" s="50"/>
      <c r="Q175" s="196" t="s">
        <v>177</v>
      </c>
      <c r="R175" s="184"/>
      <c r="S175" s="50"/>
      <c r="T175" s="51" t="s">
        <v>178</v>
      </c>
    </row>
    <row r="176" spans="2:20" ht="24.75" customHeight="1" thickBot="1" x14ac:dyDescent="0.4">
      <c r="B176" s="182" t="s">
        <v>236</v>
      </c>
      <c r="C176" s="184"/>
      <c r="D176" s="184"/>
      <c r="E176" s="184"/>
      <c r="F176" s="184"/>
      <c r="G176" s="184"/>
      <c r="H176" s="184"/>
      <c r="I176" s="184"/>
      <c r="J176" s="184"/>
      <c r="K176" s="184"/>
      <c r="L176" s="184"/>
      <c r="M176" s="184"/>
      <c r="N176" s="184"/>
      <c r="O176" s="184"/>
      <c r="P176" s="50"/>
      <c r="Q176" s="196" t="s">
        <v>177</v>
      </c>
      <c r="R176" s="184"/>
      <c r="S176" s="50"/>
      <c r="T176" s="51" t="s">
        <v>178</v>
      </c>
    </row>
    <row r="177" spans="2:20" ht="10" customHeight="1" thickBot="1" x14ac:dyDescent="0.4">
      <c r="B177" s="191"/>
      <c r="C177" s="191"/>
      <c r="D177" s="191"/>
      <c r="E177" s="191"/>
      <c r="F177" s="191"/>
      <c r="G177" s="191"/>
      <c r="H177" s="191"/>
      <c r="I177" s="191"/>
      <c r="J177" s="191"/>
      <c r="K177" s="191"/>
      <c r="L177" s="191"/>
      <c r="M177" s="191"/>
      <c r="N177" s="191"/>
      <c r="O177" s="191"/>
      <c r="P177" s="191"/>
      <c r="Q177" s="191"/>
      <c r="R177" s="191"/>
      <c r="S177" s="191"/>
      <c r="T177" s="191"/>
    </row>
    <row r="178" spans="2:20" ht="15" customHeight="1" x14ac:dyDescent="0.35">
      <c r="B178" s="185" t="s">
        <v>237</v>
      </c>
      <c r="C178" s="186"/>
      <c r="D178" s="186"/>
      <c r="E178" s="186"/>
      <c r="F178" s="186"/>
      <c r="G178" s="186"/>
      <c r="H178" s="186"/>
      <c r="I178" s="186"/>
      <c r="J178" s="186"/>
      <c r="K178" s="186"/>
      <c r="L178" s="186"/>
      <c r="M178" s="186"/>
      <c r="N178" s="186"/>
      <c r="O178" s="186"/>
      <c r="P178" s="45"/>
      <c r="Q178" s="221" t="s">
        <v>177</v>
      </c>
      <c r="R178" s="186"/>
      <c r="S178" s="45"/>
      <c r="T178" s="46" t="s">
        <v>178</v>
      </c>
    </row>
    <row r="179" spans="2:20" ht="12" customHeight="1" x14ac:dyDescent="0.35">
      <c r="B179" s="187" t="s">
        <v>238</v>
      </c>
      <c r="C179" s="219"/>
      <c r="D179" s="219"/>
      <c r="E179" s="219"/>
      <c r="F179" s="219"/>
      <c r="G179" s="219"/>
      <c r="H179" s="219"/>
      <c r="I179" s="219"/>
      <c r="J179" s="219"/>
      <c r="K179" s="219"/>
      <c r="L179" s="219"/>
      <c r="M179" s="219"/>
      <c r="N179" s="219"/>
      <c r="O179" s="219"/>
      <c r="P179" s="219"/>
      <c r="Q179" s="219"/>
      <c r="R179" s="219"/>
      <c r="S179" s="219"/>
      <c r="T179" s="220"/>
    </row>
    <row r="180" spans="2:20" ht="27.75" customHeight="1" x14ac:dyDescent="0.35">
      <c r="B180" s="187"/>
      <c r="C180" s="219"/>
      <c r="D180" s="219"/>
      <c r="E180" s="219"/>
      <c r="F180" s="219"/>
      <c r="G180" s="219"/>
      <c r="H180" s="219"/>
      <c r="I180" s="219"/>
      <c r="J180" s="219"/>
      <c r="K180" s="219"/>
      <c r="L180" s="219"/>
      <c r="M180" s="219"/>
      <c r="N180" s="219"/>
      <c r="O180" s="219"/>
      <c r="P180" s="219"/>
      <c r="Q180" s="219"/>
      <c r="R180" s="219"/>
      <c r="S180" s="219"/>
      <c r="T180" s="220"/>
    </row>
    <row r="181" spans="2:20" ht="14.5" x14ac:dyDescent="0.35">
      <c r="B181" s="212" t="s">
        <v>239</v>
      </c>
      <c r="C181" s="213"/>
      <c r="D181" s="213"/>
      <c r="E181" s="213"/>
      <c r="F181" s="213"/>
      <c r="G181" s="213"/>
      <c r="H181" s="213"/>
      <c r="I181" s="213"/>
      <c r="J181" s="213"/>
      <c r="K181" s="213"/>
      <c r="L181" s="213"/>
      <c r="M181" s="213"/>
      <c r="N181" s="213"/>
      <c r="O181" s="213"/>
      <c r="P181" s="213"/>
      <c r="Q181" s="213"/>
      <c r="R181" s="213"/>
      <c r="S181" s="213"/>
      <c r="T181" s="214"/>
    </row>
    <row r="182" spans="2:20" ht="14.5" x14ac:dyDescent="0.35">
      <c r="B182" s="356"/>
      <c r="C182" s="357"/>
      <c r="D182" s="357"/>
      <c r="E182" s="357"/>
      <c r="F182" s="357"/>
      <c r="G182" s="357"/>
      <c r="H182" s="357"/>
      <c r="I182" s="357"/>
      <c r="J182" s="357"/>
      <c r="K182" s="357"/>
      <c r="L182" s="357"/>
      <c r="M182" s="357"/>
      <c r="N182" s="357"/>
      <c r="O182" s="357"/>
      <c r="P182" s="357"/>
      <c r="Q182" s="357"/>
      <c r="R182" s="357"/>
      <c r="S182" s="357"/>
      <c r="T182" s="358"/>
    </row>
    <row r="183" spans="2:20" ht="14.5" x14ac:dyDescent="0.35">
      <c r="B183" s="212" t="s">
        <v>240</v>
      </c>
      <c r="C183" s="213"/>
      <c r="D183" s="213"/>
      <c r="E183" s="213"/>
      <c r="F183" s="213"/>
      <c r="G183" s="213"/>
      <c r="H183" s="213"/>
      <c r="I183" s="213"/>
      <c r="J183" s="213"/>
      <c r="K183" s="213"/>
      <c r="L183" s="213"/>
      <c r="M183" s="213"/>
      <c r="N183" s="213"/>
      <c r="O183" s="213"/>
      <c r="P183" s="213"/>
      <c r="Q183" s="213"/>
      <c r="R183" s="213"/>
      <c r="S183" s="213"/>
      <c r="T183" s="214"/>
    </row>
    <row r="184" spans="2:20" ht="15" thickBot="1" x14ac:dyDescent="0.4">
      <c r="B184" s="215"/>
      <c r="C184" s="216"/>
      <c r="D184" s="216"/>
      <c r="E184" s="216"/>
      <c r="F184" s="216"/>
      <c r="G184" s="216"/>
      <c r="H184" s="216"/>
      <c r="I184" s="216"/>
      <c r="J184" s="216"/>
      <c r="K184" s="216"/>
      <c r="L184" s="216"/>
      <c r="M184" s="216"/>
      <c r="N184" s="216"/>
      <c r="O184" s="216"/>
      <c r="P184" s="216"/>
      <c r="Q184" s="216"/>
      <c r="R184" s="216"/>
      <c r="S184" s="216"/>
      <c r="T184" s="217"/>
    </row>
    <row r="185" spans="2:20" ht="10" customHeight="1" thickBot="1" x14ac:dyDescent="0.4">
      <c r="B185" s="191"/>
      <c r="C185" s="191"/>
      <c r="D185" s="191"/>
      <c r="E185" s="191"/>
      <c r="F185" s="191"/>
      <c r="G185" s="191"/>
      <c r="H185" s="191"/>
      <c r="I185" s="191"/>
      <c r="J185" s="191"/>
      <c r="K185" s="191"/>
      <c r="L185" s="191"/>
      <c r="M185" s="191"/>
      <c r="N185" s="191"/>
      <c r="O185" s="191"/>
      <c r="P185" s="191"/>
      <c r="Q185" s="191"/>
      <c r="R185" s="191"/>
      <c r="S185" s="191"/>
      <c r="T185" s="191"/>
    </row>
    <row r="186" spans="2:20" ht="24.75" customHeight="1" thickBot="1" x14ac:dyDescent="0.4">
      <c r="B186" s="182" t="s">
        <v>241</v>
      </c>
      <c r="C186" s="183"/>
      <c r="D186" s="183"/>
      <c r="E186" s="183"/>
      <c r="F186" s="183"/>
      <c r="G186" s="183"/>
      <c r="H186" s="183"/>
      <c r="I186" s="183"/>
      <c r="J186" s="183"/>
      <c r="K186" s="183"/>
      <c r="L186" s="183"/>
      <c r="M186" s="183"/>
      <c r="N186" s="183"/>
      <c r="O186" s="183"/>
      <c r="P186" s="50"/>
      <c r="Q186" s="196" t="s">
        <v>177</v>
      </c>
      <c r="R186" s="184"/>
      <c r="S186" s="50"/>
      <c r="T186" s="51" t="s">
        <v>178</v>
      </c>
    </row>
    <row r="187" spans="2:20" ht="10" customHeight="1" thickBot="1" x14ac:dyDescent="0.4">
      <c r="B187" s="191"/>
      <c r="C187" s="191"/>
      <c r="D187" s="191"/>
      <c r="E187" s="191"/>
      <c r="F187" s="191"/>
      <c r="G187" s="191"/>
      <c r="H187" s="191"/>
      <c r="I187" s="191"/>
      <c r="J187" s="191"/>
      <c r="K187" s="191"/>
      <c r="L187" s="191"/>
      <c r="M187" s="191"/>
      <c r="N187" s="191"/>
      <c r="O187" s="191"/>
      <c r="P187" s="191"/>
      <c r="Q187" s="191"/>
      <c r="R187" s="191"/>
      <c r="S187" s="191"/>
      <c r="T187" s="191"/>
    </row>
    <row r="188" spans="2:20" ht="15" customHeight="1" thickBot="1" x14ac:dyDescent="0.4">
      <c r="B188" s="182" t="s">
        <v>242</v>
      </c>
      <c r="C188" s="184"/>
      <c r="D188" s="184"/>
      <c r="E188" s="184"/>
      <c r="F188" s="184"/>
      <c r="G188" s="184"/>
      <c r="H188" s="184"/>
      <c r="I188" s="184"/>
      <c r="J188" s="184"/>
      <c r="K188" s="184"/>
      <c r="L188" s="184"/>
      <c r="M188" s="184"/>
      <c r="N188" s="184"/>
      <c r="O188" s="184"/>
      <c r="P188" s="50"/>
      <c r="Q188" s="196" t="s">
        <v>177</v>
      </c>
      <c r="R188" s="184"/>
      <c r="S188" s="50"/>
      <c r="T188" s="51" t="s">
        <v>178</v>
      </c>
    </row>
    <row r="189" spans="2:20" ht="10" customHeight="1" thickBot="1" x14ac:dyDescent="0.4">
      <c r="B189" s="191"/>
      <c r="C189" s="191"/>
      <c r="D189" s="191"/>
      <c r="E189" s="191"/>
      <c r="F189" s="191"/>
      <c r="G189" s="191"/>
      <c r="H189" s="191"/>
      <c r="I189" s="191"/>
      <c r="J189" s="191"/>
      <c r="K189" s="191"/>
      <c r="L189" s="191"/>
      <c r="M189" s="191"/>
      <c r="N189" s="191"/>
      <c r="O189" s="191"/>
      <c r="P189" s="191"/>
      <c r="Q189" s="191"/>
      <c r="R189" s="191"/>
      <c r="S189" s="191"/>
      <c r="T189" s="191"/>
    </row>
    <row r="190" spans="2:20" ht="24.75" customHeight="1" x14ac:dyDescent="0.35">
      <c r="B190" s="185" t="s">
        <v>243</v>
      </c>
      <c r="C190" s="186"/>
      <c r="D190" s="186"/>
      <c r="E190" s="186"/>
      <c r="F190" s="186"/>
      <c r="G190" s="186"/>
      <c r="H190" s="186"/>
      <c r="I190" s="186"/>
      <c r="J190" s="186"/>
      <c r="K190" s="186"/>
      <c r="L190" s="186"/>
      <c r="M190" s="186"/>
      <c r="N190" s="186"/>
      <c r="O190" s="186"/>
      <c r="P190" s="45"/>
      <c r="Q190" s="221" t="s">
        <v>177</v>
      </c>
      <c r="R190" s="186"/>
      <c r="S190" s="45"/>
      <c r="T190" s="46" t="s">
        <v>178</v>
      </c>
    </row>
    <row r="191" spans="2:20" ht="15" customHeight="1" x14ac:dyDescent="0.35">
      <c r="B191" s="187" t="s">
        <v>244</v>
      </c>
      <c r="C191" s="188"/>
      <c r="D191" s="188"/>
      <c r="E191" s="188"/>
      <c r="F191" s="188"/>
      <c r="G191" s="188"/>
      <c r="H191" s="188"/>
      <c r="I191" s="188"/>
      <c r="J191" s="188"/>
      <c r="K191" s="188"/>
      <c r="L191" s="188"/>
      <c r="M191" s="188"/>
      <c r="N191" s="188"/>
      <c r="O191" s="188"/>
      <c r="P191" s="23"/>
      <c r="Q191" s="207" t="s">
        <v>177</v>
      </c>
      <c r="R191" s="188"/>
      <c r="S191" s="23"/>
      <c r="T191" s="47" t="s">
        <v>178</v>
      </c>
    </row>
    <row r="192" spans="2:20" ht="15" customHeight="1" x14ac:dyDescent="0.35">
      <c r="B192" s="187" t="s">
        <v>245</v>
      </c>
      <c r="C192" s="188"/>
      <c r="D192" s="188"/>
      <c r="E192" s="188"/>
      <c r="F192" s="188"/>
      <c r="G192" s="188"/>
      <c r="H192" s="188"/>
      <c r="I192" s="188"/>
      <c r="J192" s="188"/>
      <c r="K192" s="188"/>
      <c r="L192" s="188"/>
      <c r="M192" s="188"/>
      <c r="N192" s="188"/>
      <c r="O192" s="188"/>
      <c r="P192" s="23"/>
      <c r="Q192" s="207" t="s">
        <v>177</v>
      </c>
      <c r="R192" s="188"/>
      <c r="S192" s="23"/>
      <c r="T192" s="47" t="s">
        <v>178</v>
      </c>
    </row>
    <row r="193" spans="1:27" ht="15" customHeight="1" thickBot="1" x14ac:dyDescent="0.4">
      <c r="B193" s="349" t="s">
        <v>244</v>
      </c>
      <c r="C193" s="347"/>
      <c r="D193" s="347"/>
      <c r="E193" s="347"/>
      <c r="F193" s="347"/>
      <c r="G193" s="347"/>
      <c r="H193" s="347"/>
      <c r="I193" s="347"/>
      <c r="J193" s="347"/>
      <c r="K193" s="347"/>
      <c r="L193" s="347"/>
      <c r="M193" s="347"/>
      <c r="N193" s="347"/>
      <c r="O193" s="347"/>
      <c r="P193" s="48"/>
      <c r="Q193" s="274" t="s">
        <v>177</v>
      </c>
      <c r="R193" s="347"/>
      <c r="S193" s="48"/>
      <c r="T193" s="49" t="s">
        <v>178</v>
      </c>
    </row>
    <row r="194" spans="1:27" ht="10" customHeight="1" x14ac:dyDescent="0.35">
      <c r="B194" s="344"/>
      <c r="C194" s="344"/>
      <c r="D194" s="344"/>
      <c r="E194" s="344"/>
      <c r="F194" s="344"/>
      <c r="G194" s="344"/>
      <c r="H194" s="344"/>
      <c r="I194" s="344"/>
      <c r="J194" s="344"/>
      <c r="K194" s="344"/>
      <c r="L194" s="344"/>
      <c r="M194" s="344"/>
      <c r="N194" s="344"/>
      <c r="O194" s="344"/>
      <c r="P194" s="344"/>
      <c r="Q194" s="344"/>
      <c r="R194" s="344"/>
      <c r="S194" s="344"/>
      <c r="T194" s="344"/>
    </row>
    <row r="195" spans="1:27" ht="20.25" customHeight="1" x14ac:dyDescent="0.35">
      <c r="B195" s="348" t="s">
        <v>246</v>
      </c>
      <c r="C195" s="348"/>
      <c r="D195" s="348"/>
      <c r="E195" s="348"/>
      <c r="F195" s="348"/>
      <c r="G195" s="348"/>
      <c r="H195" s="348"/>
      <c r="I195" s="348"/>
      <c r="J195" s="348"/>
      <c r="K195" s="348"/>
      <c r="L195" s="348"/>
      <c r="M195" s="348"/>
      <c r="N195" s="348"/>
      <c r="O195" s="348"/>
      <c r="P195" s="348"/>
      <c r="Q195" s="348"/>
      <c r="R195" s="348"/>
      <c r="S195" s="348"/>
      <c r="T195" s="348"/>
    </row>
    <row r="196" spans="1:27" x14ac:dyDescent="0.35">
      <c r="B196" s="345"/>
      <c r="C196" s="345"/>
      <c r="D196" s="345"/>
      <c r="E196" s="345"/>
      <c r="F196" s="345"/>
      <c r="G196" s="345"/>
      <c r="H196" s="345"/>
      <c r="I196" s="345"/>
      <c r="J196" s="345"/>
      <c r="K196" s="345"/>
      <c r="L196" s="345"/>
      <c r="M196" s="345"/>
      <c r="N196" s="345"/>
      <c r="O196" s="345"/>
      <c r="P196" s="345"/>
      <c r="Q196" s="345"/>
      <c r="R196" s="345"/>
      <c r="S196" s="345"/>
      <c r="T196" s="345"/>
    </row>
    <row r="197" spans="1:27" x14ac:dyDescent="0.35">
      <c r="B197" s="345"/>
      <c r="C197" s="345"/>
      <c r="D197" s="345"/>
      <c r="E197" s="345"/>
      <c r="F197" s="345"/>
      <c r="G197" s="345"/>
      <c r="H197" s="345"/>
      <c r="I197" s="345"/>
      <c r="J197" s="345"/>
      <c r="K197" s="345"/>
      <c r="L197" s="345"/>
      <c r="M197" s="345"/>
      <c r="N197" s="345"/>
      <c r="O197" s="345"/>
      <c r="P197" s="345"/>
      <c r="Q197" s="345"/>
      <c r="R197" s="345"/>
      <c r="S197" s="345"/>
      <c r="T197" s="345"/>
    </row>
    <row r="198" spans="1:27" ht="24" customHeight="1" x14ac:dyDescent="0.35">
      <c r="B198" s="345"/>
      <c r="C198" s="345"/>
      <c r="D198" s="345"/>
      <c r="E198" s="345"/>
      <c r="F198" s="345"/>
      <c r="G198" s="345"/>
      <c r="H198" s="345"/>
      <c r="I198" s="345"/>
      <c r="J198" s="345"/>
      <c r="K198" s="345"/>
      <c r="L198" s="345"/>
      <c r="M198" s="345"/>
      <c r="N198" s="345"/>
      <c r="O198" s="345"/>
      <c r="P198" s="345"/>
      <c r="Q198" s="345"/>
      <c r="R198" s="345"/>
      <c r="S198" s="345"/>
      <c r="T198" s="345"/>
    </row>
    <row r="199" spans="1:27" hidden="1" x14ac:dyDescent="0.35">
      <c r="B199" s="345"/>
      <c r="C199" s="345"/>
      <c r="D199" s="345"/>
      <c r="E199" s="345"/>
      <c r="F199" s="345"/>
      <c r="G199" s="345"/>
      <c r="H199" s="345"/>
      <c r="I199" s="345"/>
      <c r="J199" s="345"/>
      <c r="K199" s="345"/>
      <c r="L199" s="345"/>
      <c r="M199" s="345"/>
      <c r="N199" s="345"/>
      <c r="O199" s="345"/>
      <c r="P199" s="345"/>
      <c r="Q199" s="345"/>
      <c r="R199" s="345"/>
      <c r="S199" s="345"/>
      <c r="T199" s="345"/>
    </row>
    <row r="200" spans="1:27" ht="30" customHeight="1" x14ac:dyDescent="0.35">
      <c r="A200" s="90"/>
      <c r="B200" s="346"/>
      <c r="C200" s="346"/>
      <c r="D200" s="339"/>
      <c r="E200" s="339"/>
      <c r="F200" s="339"/>
      <c r="G200" s="339"/>
      <c r="H200" s="339"/>
      <c r="I200" s="339"/>
      <c r="J200" s="339"/>
      <c r="K200" s="339"/>
      <c r="L200" s="340"/>
      <c r="M200" s="340"/>
      <c r="N200" s="340"/>
      <c r="O200" s="340"/>
      <c r="P200" s="342"/>
      <c r="Q200" s="343"/>
      <c r="R200" s="343"/>
      <c r="S200" s="343"/>
      <c r="T200" s="343"/>
    </row>
    <row r="201" spans="1:27" ht="14.5" x14ac:dyDescent="0.35">
      <c r="A201" s="90"/>
      <c r="B201" s="337" t="s">
        <v>247</v>
      </c>
      <c r="C201" s="338"/>
      <c r="D201" s="263" t="s">
        <v>248</v>
      </c>
      <c r="E201" s="263"/>
      <c r="F201" s="263"/>
      <c r="G201" s="263"/>
      <c r="H201" s="263"/>
      <c r="I201" s="263"/>
      <c r="J201" s="263"/>
      <c r="K201" s="263"/>
      <c r="L201" s="263" t="s">
        <v>107</v>
      </c>
      <c r="M201" s="341"/>
      <c r="N201" s="341"/>
      <c r="O201" s="341"/>
      <c r="P201" s="263" t="s">
        <v>249</v>
      </c>
      <c r="Q201" s="341"/>
      <c r="R201" s="341"/>
      <c r="S201" s="341"/>
      <c r="T201" s="341"/>
    </row>
    <row r="202" spans="1:27" x14ac:dyDescent="0.35">
      <c r="A202" s="90"/>
    </row>
    <row r="203" spans="1:27" ht="15" customHeight="1" x14ac:dyDescent="0.35">
      <c r="A203" s="90"/>
      <c r="B203" s="178" t="s">
        <v>250</v>
      </c>
      <c r="C203" s="178"/>
      <c r="D203" s="30"/>
      <c r="E203" s="18"/>
      <c r="F203" s="20"/>
      <c r="G203" s="20"/>
      <c r="H203" s="179" t="s">
        <v>251</v>
      </c>
      <c r="I203" s="179"/>
      <c r="J203" s="179"/>
      <c r="K203" s="179"/>
      <c r="L203" s="179"/>
      <c r="M203" s="179"/>
      <c r="N203" s="179"/>
      <c r="O203" s="179"/>
      <c r="P203" s="179"/>
      <c r="Q203" s="179"/>
      <c r="R203" s="179"/>
      <c r="S203" s="179"/>
      <c r="T203" s="179"/>
    </row>
    <row r="204" spans="1:27" ht="15" customHeight="1" x14ac:dyDescent="0.35">
      <c r="A204" s="169" t="s">
        <v>261</v>
      </c>
      <c r="C204" s="27"/>
      <c r="D204" s="27"/>
      <c r="E204" s="21"/>
      <c r="H204" s="180" t="s">
        <v>256</v>
      </c>
      <c r="I204" s="180"/>
      <c r="J204" s="180"/>
      <c r="K204" s="180"/>
      <c r="L204" s="180"/>
      <c r="M204" s="180"/>
      <c r="N204" s="180"/>
      <c r="O204" s="180"/>
      <c r="P204" s="180"/>
      <c r="Q204" s="180"/>
      <c r="R204" s="180"/>
      <c r="S204" s="180"/>
      <c r="T204" s="180"/>
    </row>
    <row r="205" spans="1:27" ht="12.75" customHeight="1" x14ac:dyDescent="0.35">
      <c r="A205" s="169"/>
      <c r="C205" s="27"/>
      <c r="D205" s="27"/>
    </row>
    <row r="206" spans="1:27" ht="12.75" customHeight="1" x14ac:dyDescent="0.35">
      <c r="A206" s="169"/>
      <c r="B206" s="81"/>
      <c r="C206" s="81"/>
      <c r="D206" s="81"/>
      <c r="E206" s="81"/>
      <c r="F206" s="81"/>
      <c r="G206" s="81"/>
      <c r="H206" s="81"/>
      <c r="I206" s="81"/>
      <c r="J206" s="81"/>
      <c r="K206" s="81"/>
      <c r="L206" s="81"/>
      <c r="M206" s="81"/>
      <c r="N206" s="81"/>
      <c r="O206" s="81"/>
      <c r="P206" s="81"/>
      <c r="Q206" s="177" t="s">
        <v>43</v>
      </c>
      <c r="R206" s="177"/>
      <c r="S206" s="177"/>
      <c r="T206" s="177"/>
      <c r="U206" s="81"/>
      <c r="V206" s="81"/>
      <c r="W206" s="81"/>
      <c r="X206" s="81"/>
      <c r="Y206" s="81"/>
      <c r="Z206" s="81"/>
      <c r="AA206" s="81"/>
    </row>
    <row r="207" spans="1:27" ht="12.75" customHeight="1" x14ac:dyDescent="0.35">
      <c r="A207" s="169"/>
      <c r="B207" s="170" t="s">
        <v>169</v>
      </c>
      <c r="C207" s="170"/>
      <c r="D207" s="170"/>
      <c r="E207" s="170"/>
      <c r="F207" s="170"/>
      <c r="G207" s="170"/>
      <c r="H207" s="170"/>
      <c r="I207" s="170"/>
      <c r="J207" s="170"/>
      <c r="K207" s="170"/>
      <c r="L207" s="170"/>
      <c r="M207" s="170"/>
      <c r="N207" s="170"/>
      <c r="O207" s="170"/>
      <c r="P207" s="170"/>
      <c r="Q207" s="170"/>
      <c r="R207" s="170"/>
      <c r="S207" s="170"/>
      <c r="T207" s="170"/>
      <c r="U207" s="81"/>
      <c r="V207" s="81"/>
      <c r="W207" s="81"/>
      <c r="X207" s="81"/>
      <c r="Y207" s="81"/>
      <c r="Z207" s="81"/>
      <c r="AA207" s="81"/>
    </row>
    <row r="208" spans="1:27" ht="12.75" customHeight="1" x14ac:dyDescent="0.35">
      <c r="A208" s="169"/>
      <c r="B208" s="171"/>
      <c r="C208" s="171"/>
      <c r="D208" s="171"/>
      <c r="E208" s="171"/>
      <c r="F208" s="171"/>
      <c r="G208" s="171"/>
      <c r="H208" s="171"/>
      <c r="I208" s="171"/>
      <c r="J208" s="171"/>
      <c r="K208" s="171"/>
      <c r="L208" s="171"/>
      <c r="M208" s="171"/>
      <c r="N208" s="171"/>
      <c r="O208" s="171"/>
      <c r="P208" s="171"/>
      <c r="Q208" s="171"/>
      <c r="R208" s="171"/>
      <c r="S208" s="171"/>
      <c r="T208" s="171"/>
      <c r="U208" s="81"/>
      <c r="V208" s="81"/>
      <c r="W208" s="81"/>
      <c r="X208" s="81"/>
      <c r="Y208" s="81"/>
      <c r="Z208" s="81"/>
      <c r="AA208" s="81"/>
    </row>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sheetData>
  <sheetProtection algorithmName="SHA-512" hashValue="Fu7/cRBA6wUbBMKCy2xQzXX8pDzLn7ZX8e/Vd1qkV4E7N1tn62nMV9r647WF7/f+VofgdVSvgvtZfJbbHLPT/Q==" saltValue="a8ecPqEj3ZJjdjLQBjvwlA==" spinCount="100000" sheet="1" selectLockedCells="1"/>
  <mergeCells count="299">
    <mergeCell ref="B135:T135"/>
    <mergeCell ref="B142:T142"/>
    <mergeCell ref="B139:T139"/>
    <mergeCell ref="B80:O80"/>
    <mergeCell ref="B87:C87"/>
    <mergeCell ref="B167:T167"/>
    <mergeCell ref="Q117:R117"/>
    <mergeCell ref="B91:O91"/>
    <mergeCell ref="B93:O93"/>
    <mergeCell ref="Q93:R93"/>
    <mergeCell ref="D87:S87"/>
    <mergeCell ref="B88:O88"/>
    <mergeCell ref="B89:O89"/>
    <mergeCell ref="Q80:R80"/>
    <mergeCell ref="B82:O82"/>
    <mergeCell ref="Q82:R82"/>
    <mergeCell ref="B128:O128"/>
    <mergeCell ref="B130:O130"/>
    <mergeCell ref="B132:O132"/>
    <mergeCell ref="B163:T163"/>
    <mergeCell ref="B159:T159"/>
    <mergeCell ref="Q137:R137"/>
    <mergeCell ref="Q136:R136"/>
    <mergeCell ref="Q140:R140"/>
    <mergeCell ref="B1:T4"/>
    <mergeCell ref="V7:W7"/>
    <mergeCell ref="V75:AA75"/>
    <mergeCell ref="V81:AA81"/>
    <mergeCell ref="Z59:Z61"/>
    <mergeCell ref="B181:T181"/>
    <mergeCell ref="B182:T182"/>
    <mergeCell ref="Q91:R91"/>
    <mergeCell ref="Q89:R89"/>
    <mergeCell ref="Q88:R88"/>
    <mergeCell ref="B113:C113"/>
    <mergeCell ref="D113:S113"/>
    <mergeCell ref="B114:O114"/>
    <mergeCell ref="Q115:R115"/>
    <mergeCell ref="Q114:R114"/>
    <mergeCell ref="B115:O115"/>
    <mergeCell ref="B117:O117"/>
    <mergeCell ref="C68:T68"/>
    <mergeCell ref="B70:C70"/>
    <mergeCell ref="D70:S70"/>
    <mergeCell ref="B71:O71"/>
    <mergeCell ref="B72:O72"/>
    <mergeCell ref="B73:O73"/>
    <mergeCell ref="B74:O74"/>
    <mergeCell ref="B18:C18"/>
    <mergeCell ref="B201:C201"/>
    <mergeCell ref="D200:K200"/>
    <mergeCell ref="D201:K201"/>
    <mergeCell ref="L200:O200"/>
    <mergeCell ref="L201:O201"/>
    <mergeCell ref="P200:T200"/>
    <mergeCell ref="B185:T185"/>
    <mergeCell ref="B187:T187"/>
    <mergeCell ref="B189:T189"/>
    <mergeCell ref="B194:T194"/>
    <mergeCell ref="B196:T199"/>
    <mergeCell ref="P201:T201"/>
    <mergeCell ref="B200:C200"/>
    <mergeCell ref="Q193:R193"/>
    <mergeCell ref="Q188:R188"/>
    <mergeCell ref="Q190:R190"/>
    <mergeCell ref="Q191:R191"/>
    <mergeCell ref="Q192:R192"/>
    <mergeCell ref="B195:T195"/>
    <mergeCell ref="B193:O193"/>
    <mergeCell ref="Q186:R186"/>
    <mergeCell ref="B131:T131"/>
    <mergeCell ref="B133:T133"/>
    <mergeCell ref="K19:T19"/>
    <mergeCell ref="B48:D48"/>
    <mergeCell ref="D17:I17"/>
    <mergeCell ref="B31:C31"/>
    <mergeCell ref="D12:T12"/>
    <mergeCell ref="G19:I19"/>
    <mergeCell ref="G20:I20"/>
    <mergeCell ref="B19:E19"/>
    <mergeCell ref="B20:E20"/>
    <mergeCell ref="F42:J42"/>
    <mergeCell ref="B22:E22"/>
    <mergeCell ref="B26:D26"/>
    <mergeCell ref="B27:D27"/>
    <mergeCell ref="B28:D28"/>
    <mergeCell ref="O42:T42"/>
    <mergeCell ref="F41:J41"/>
    <mergeCell ref="H47:L47"/>
    <mergeCell ref="L17:T17"/>
    <mergeCell ref="B12:C12"/>
    <mergeCell ref="B13:C13"/>
    <mergeCell ref="B14:C14"/>
    <mergeCell ref="B15:C15"/>
    <mergeCell ref="B16:C16"/>
    <mergeCell ref="B17:C17"/>
    <mergeCell ref="G44:I44"/>
    <mergeCell ref="B47:D47"/>
    <mergeCell ref="K44:O44"/>
    <mergeCell ref="B77:O77"/>
    <mergeCell ref="B21:E21"/>
    <mergeCell ref="D14:I14"/>
    <mergeCell ref="J14:K14"/>
    <mergeCell ref="E25:H25"/>
    <mergeCell ref="E26:H26"/>
    <mergeCell ref="E27:H27"/>
    <mergeCell ref="E28:H28"/>
    <mergeCell ref="E29:H29"/>
    <mergeCell ref="M47:T47"/>
    <mergeCell ref="B46:T46"/>
    <mergeCell ref="P44:T44"/>
    <mergeCell ref="B24:D24"/>
    <mergeCell ref="N16:T16"/>
    <mergeCell ref="D31:G31"/>
    <mergeCell ref="H31:J31"/>
    <mergeCell ref="J17:K17"/>
    <mergeCell ref="D16:I16"/>
    <mergeCell ref="I24:Q24"/>
    <mergeCell ref="R29:T29"/>
    <mergeCell ref="D15:T15"/>
    <mergeCell ref="K42:N42"/>
    <mergeCell ref="Q76:R76"/>
    <mergeCell ref="Q74:R74"/>
    <mergeCell ref="Q73:R73"/>
    <mergeCell ref="B78:O78"/>
    <mergeCell ref="B79:O79"/>
    <mergeCell ref="Q79:R79"/>
    <mergeCell ref="Q78:R78"/>
    <mergeCell ref="Q77:R77"/>
    <mergeCell ref="B58:T58"/>
    <mergeCell ref="Q72:R72"/>
    <mergeCell ref="Q71:R71"/>
    <mergeCell ref="B76:O76"/>
    <mergeCell ref="E50:G50"/>
    <mergeCell ref="E51:G51"/>
    <mergeCell ref="B49:D49"/>
    <mergeCell ref="B50:D50"/>
    <mergeCell ref="B51:D51"/>
    <mergeCell ref="H48:L48"/>
    <mergeCell ref="B44:C44"/>
    <mergeCell ref="B42:E42"/>
    <mergeCell ref="E48:G48"/>
    <mergeCell ref="E49:G49"/>
    <mergeCell ref="E47:G47"/>
    <mergeCell ref="L14:T14"/>
    <mergeCell ref="O41:T41"/>
    <mergeCell ref="O40:T40"/>
    <mergeCell ref="B38:T38"/>
    <mergeCell ref="B32:J32"/>
    <mergeCell ref="B33:J33"/>
    <mergeCell ref="K31:N31"/>
    <mergeCell ref="B35:J35"/>
    <mergeCell ref="B37:J37"/>
    <mergeCell ref="K37:T37"/>
    <mergeCell ref="B36:T36"/>
    <mergeCell ref="K35:T35"/>
    <mergeCell ref="B34:T34"/>
    <mergeCell ref="K33:T33"/>
    <mergeCell ref="K32:T32"/>
    <mergeCell ref="R31:T31"/>
    <mergeCell ref="D18:T18"/>
    <mergeCell ref="K40:N40"/>
    <mergeCell ref="B25:D25"/>
    <mergeCell ref="G22:M22"/>
    <mergeCell ref="I25:Q25"/>
    <mergeCell ref="I26:Q26"/>
    <mergeCell ref="I27:Q27"/>
    <mergeCell ref="I28:Q28"/>
    <mergeCell ref="B11:T11"/>
    <mergeCell ref="J61:M61"/>
    <mergeCell ref="N66:R66"/>
    <mergeCell ref="O61:P61"/>
    <mergeCell ref="O62:P62"/>
    <mergeCell ref="Q61:S61"/>
    <mergeCell ref="E62:H62"/>
    <mergeCell ref="E63:H63"/>
    <mergeCell ref="D66:H66"/>
    <mergeCell ref="I66:M66"/>
    <mergeCell ref="M51:T51"/>
    <mergeCell ref="M50:T50"/>
    <mergeCell ref="M49:T49"/>
    <mergeCell ref="M48:T48"/>
    <mergeCell ref="B29:D29"/>
    <mergeCell ref="E24:H24"/>
    <mergeCell ref="F40:J40"/>
    <mergeCell ref="D13:T13"/>
    <mergeCell ref="B41:E41"/>
    <mergeCell ref="J16:M16"/>
    <mergeCell ref="I29:Q29"/>
    <mergeCell ref="B40:E40"/>
    <mergeCell ref="O31:Q31"/>
    <mergeCell ref="K41:N41"/>
    <mergeCell ref="B5:T9"/>
    <mergeCell ref="C144:I144"/>
    <mergeCell ref="R28:T28"/>
    <mergeCell ref="R27:T27"/>
    <mergeCell ref="R26:T26"/>
    <mergeCell ref="R25:T25"/>
    <mergeCell ref="R24:T24"/>
    <mergeCell ref="F21:T21"/>
    <mergeCell ref="K20:T20"/>
    <mergeCell ref="H49:L49"/>
    <mergeCell ref="H50:L50"/>
    <mergeCell ref="H51:L51"/>
    <mergeCell ref="B59:C66"/>
    <mergeCell ref="B57:R57"/>
    <mergeCell ref="E61:H61"/>
    <mergeCell ref="B143:T143"/>
    <mergeCell ref="Q122:R122"/>
    <mergeCell ref="Q120:R120"/>
    <mergeCell ref="B120:O120"/>
    <mergeCell ref="B122:O122"/>
    <mergeCell ref="B124:O124"/>
    <mergeCell ref="B125:O125"/>
    <mergeCell ref="B126:O126"/>
    <mergeCell ref="B129:T129"/>
    <mergeCell ref="Q138:R138"/>
    <mergeCell ref="C161:E161"/>
    <mergeCell ref="C162:E162"/>
    <mergeCell ref="G162:I162"/>
    <mergeCell ref="G161:I161"/>
    <mergeCell ref="K161:M161"/>
    <mergeCell ref="K162:M162"/>
    <mergeCell ref="O161:T161"/>
    <mergeCell ref="O162:T162"/>
    <mergeCell ref="C146:I146"/>
    <mergeCell ref="C145:I145"/>
    <mergeCell ref="Q132:R132"/>
    <mergeCell ref="Q130:R130"/>
    <mergeCell ref="Q128:R128"/>
    <mergeCell ref="B158:O158"/>
    <mergeCell ref="Q158:R158"/>
    <mergeCell ref="B160:T160"/>
    <mergeCell ref="B183:T183"/>
    <mergeCell ref="B184:T184"/>
    <mergeCell ref="B172:T173"/>
    <mergeCell ref="B179:T180"/>
    <mergeCell ref="Q164:R164"/>
    <mergeCell ref="Q166:R166"/>
    <mergeCell ref="Q168:R168"/>
    <mergeCell ref="Q171:R171"/>
    <mergeCell ref="Q175:R175"/>
    <mergeCell ref="Q176:R176"/>
    <mergeCell ref="Q178:R178"/>
    <mergeCell ref="B164:O164"/>
    <mergeCell ref="B166:O166"/>
    <mergeCell ref="B168:O168"/>
    <mergeCell ref="B169:T169"/>
    <mergeCell ref="B170:T170"/>
    <mergeCell ref="B171:O171"/>
    <mergeCell ref="B165:T165"/>
    <mergeCell ref="B178:O178"/>
    <mergeCell ref="B177:T177"/>
    <mergeCell ref="A51:A55"/>
    <mergeCell ref="A104:A110"/>
    <mergeCell ref="A151:A155"/>
    <mergeCell ref="Q127:R127"/>
    <mergeCell ref="Q126:R126"/>
    <mergeCell ref="Q125:R125"/>
    <mergeCell ref="Q124:R124"/>
    <mergeCell ref="B134:O134"/>
    <mergeCell ref="B136:G138"/>
    <mergeCell ref="H136:O136"/>
    <mergeCell ref="O145:T145"/>
    <mergeCell ref="O146:T146"/>
    <mergeCell ref="K146:M146"/>
    <mergeCell ref="K145:M145"/>
    <mergeCell ref="B140:O140"/>
    <mergeCell ref="B141:O141"/>
    <mergeCell ref="Q141:R141"/>
    <mergeCell ref="K144:T144"/>
    <mergeCell ref="H137:O137"/>
    <mergeCell ref="H138:O138"/>
    <mergeCell ref="B127:O127"/>
    <mergeCell ref="Q134:R134"/>
    <mergeCell ref="B118:O118"/>
    <mergeCell ref="Q118:R118"/>
    <mergeCell ref="A204:A208"/>
    <mergeCell ref="B207:T208"/>
    <mergeCell ref="V5:X5"/>
    <mergeCell ref="B54:T55"/>
    <mergeCell ref="Q53:T53"/>
    <mergeCell ref="Q108:T108"/>
    <mergeCell ref="B109:T110"/>
    <mergeCell ref="Q153:T153"/>
    <mergeCell ref="B154:T155"/>
    <mergeCell ref="Q206:T206"/>
    <mergeCell ref="B203:C203"/>
    <mergeCell ref="H203:T203"/>
    <mergeCell ref="H204:T204"/>
    <mergeCell ref="B10:T10"/>
    <mergeCell ref="B186:O186"/>
    <mergeCell ref="B188:O188"/>
    <mergeCell ref="B190:O190"/>
    <mergeCell ref="B191:O191"/>
    <mergeCell ref="B192:O192"/>
    <mergeCell ref="B174:T174"/>
    <mergeCell ref="B175:O175"/>
    <mergeCell ref="B176:O176"/>
  </mergeCells>
  <conditionalFormatting sqref="Z71:Z74">
    <cfRule type="containsText" dxfId="14" priority="3" operator="containsText" text="ja oder nein">
      <formula>NOT(ISERROR(SEARCH("ja oder nein",Z71)))</formula>
    </cfRule>
  </conditionalFormatting>
  <conditionalFormatting sqref="Z76:Z80">
    <cfRule type="containsText" dxfId="13" priority="2" operator="containsText" text="ja oder nein">
      <formula>NOT(ISERROR(SEARCH("ja oder nein",Z76)))</formula>
    </cfRule>
  </conditionalFormatting>
  <conditionalFormatting sqref="Z82">
    <cfRule type="containsText" dxfId="12" priority="1" operator="containsText" text="ja oder nein">
      <formula>NOT(ISERROR(SEARCH("ja oder nein",Z82)))</formula>
    </cfRule>
  </conditionalFormatting>
  <conditionalFormatting sqref="Z88:Z93">
    <cfRule type="containsText" dxfId="11" priority="4" operator="containsText" text="ja oder nein">
      <formula>NOT(ISERROR(SEARCH("ja oder nein",Z88)))</formula>
    </cfRule>
  </conditionalFormatting>
  <conditionalFormatting sqref="Z114:Z134">
    <cfRule type="containsText" dxfId="10" priority="5" operator="containsText" text="ja oder nein">
      <formula>NOT(ISERROR(SEARCH("ja oder nein",Z114)))</formula>
    </cfRule>
  </conditionalFormatting>
  <hyperlinks>
    <hyperlink ref="H204" r:id="rId1" display="einkauf@mbda-systems.de" xr:uid="{00000000-0004-0000-0100-000000000000}"/>
    <hyperlink ref="H204:T204" r:id="rId2" display="procurement-bc@mbda-systems.de" xr:uid="{00000000-0004-0000-0100-000001000000}"/>
  </hyperlinks>
  <printOptions horizontalCentered="1"/>
  <pageMargins left="0.39370078740157483" right="0.39370078740157483" top="0.19685039370078741" bottom="0.19685039370078741" header="0.31496062992125984" footer="0.11811023622047245"/>
  <pageSetup paperSize="9" scale="89" fitToHeight="0" orientation="portrait" r:id="rId3"/>
  <rowBreaks count="3" manualBreakCount="3">
    <brk id="55" max="16383" man="1"/>
    <brk id="111" max="16383" man="1"/>
    <brk id="156"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8" r:id="rId6" name="Drop Down 4">
              <controlPr defaultSize="0" autoLine="0" autoPict="0" altText="Bitte wählen...">
                <anchor moveWithCells="1">
                  <from>
                    <xdr:col>3</xdr:col>
                    <xdr:colOff>31750</xdr:colOff>
                    <xdr:row>15</xdr:row>
                    <xdr:rowOff>171450</xdr:rowOff>
                  </from>
                  <to>
                    <xdr:col>8</xdr:col>
                    <xdr:colOff>209550</xdr:colOff>
                    <xdr:row>16</xdr:row>
                    <xdr:rowOff>184150</xdr:rowOff>
                  </to>
                </anchor>
              </controlPr>
            </control>
          </mc:Choice>
        </mc:AlternateContent>
        <mc:AlternateContent xmlns:mc="http://schemas.openxmlformats.org/markup-compatibility/2006">
          <mc:Choice Requires="x14">
            <control shapeId="1461" r:id="rId7" name="Check Box 437">
              <controlPr defaultSize="0" autoFill="0" autoLine="0" autoPict="0">
                <anchor moveWithCells="1">
                  <from>
                    <xdr:col>5</xdr:col>
                    <xdr:colOff>31750</xdr:colOff>
                    <xdr:row>17</xdr:row>
                    <xdr:rowOff>171450</xdr:rowOff>
                  </from>
                  <to>
                    <xdr:col>6</xdr:col>
                    <xdr:colOff>12700</xdr:colOff>
                    <xdr:row>18</xdr:row>
                    <xdr:rowOff>184150</xdr:rowOff>
                  </to>
                </anchor>
              </controlPr>
            </control>
          </mc:Choice>
        </mc:AlternateContent>
        <mc:AlternateContent xmlns:mc="http://schemas.openxmlformats.org/markup-compatibility/2006">
          <mc:Choice Requires="x14">
            <control shapeId="1463" r:id="rId8" name="Check Box 439">
              <controlPr defaultSize="0" autoFill="0" autoLine="0" autoPict="0">
                <anchor moveWithCells="1">
                  <from>
                    <xdr:col>5</xdr:col>
                    <xdr:colOff>31750</xdr:colOff>
                    <xdr:row>18</xdr:row>
                    <xdr:rowOff>171450</xdr:rowOff>
                  </from>
                  <to>
                    <xdr:col>6</xdr:col>
                    <xdr:colOff>12700</xdr:colOff>
                    <xdr:row>19</xdr:row>
                    <xdr:rowOff>184150</xdr:rowOff>
                  </to>
                </anchor>
              </controlPr>
            </control>
          </mc:Choice>
        </mc:AlternateContent>
        <mc:AlternateContent xmlns:mc="http://schemas.openxmlformats.org/markup-compatibility/2006">
          <mc:Choice Requires="x14">
            <control shapeId="1469" r:id="rId9" name="Check Box 445">
              <controlPr defaultSize="0" autoFill="0" autoLine="0" autoPict="0">
                <anchor moveWithCells="1">
                  <from>
                    <xdr:col>9</xdr:col>
                    <xdr:colOff>228600</xdr:colOff>
                    <xdr:row>17</xdr:row>
                    <xdr:rowOff>171450</xdr:rowOff>
                  </from>
                  <to>
                    <xdr:col>10</xdr:col>
                    <xdr:colOff>0</xdr:colOff>
                    <xdr:row>18</xdr:row>
                    <xdr:rowOff>184150</xdr:rowOff>
                  </to>
                </anchor>
              </controlPr>
            </control>
          </mc:Choice>
        </mc:AlternateContent>
        <mc:AlternateContent xmlns:mc="http://schemas.openxmlformats.org/markup-compatibility/2006">
          <mc:Choice Requires="x14">
            <control shapeId="1470" r:id="rId10" name="Check Box 446">
              <controlPr defaultSize="0" autoFill="0" autoLine="0" autoPict="0">
                <anchor moveWithCells="1">
                  <from>
                    <xdr:col>9</xdr:col>
                    <xdr:colOff>228600</xdr:colOff>
                    <xdr:row>18</xdr:row>
                    <xdr:rowOff>171450</xdr:rowOff>
                  </from>
                  <to>
                    <xdr:col>10</xdr:col>
                    <xdr:colOff>0</xdr:colOff>
                    <xdr:row>19</xdr:row>
                    <xdr:rowOff>184150</xdr:rowOff>
                  </to>
                </anchor>
              </controlPr>
            </control>
          </mc:Choice>
        </mc:AlternateContent>
        <mc:AlternateContent xmlns:mc="http://schemas.openxmlformats.org/markup-compatibility/2006">
          <mc:Choice Requires="x14">
            <control shapeId="1471" r:id="rId11" name="Check Box 447">
              <controlPr defaultSize="0" autoFill="0" autoLine="0" autoPict="0">
                <anchor moveWithCells="1">
                  <from>
                    <xdr:col>5</xdr:col>
                    <xdr:colOff>31750</xdr:colOff>
                    <xdr:row>20</xdr:row>
                    <xdr:rowOff>171450</xdr:rowOff>
                  </from>
                  <to>
                    <xdr:col>6</xdr:col>
                    <xdr:colOff>12700</xdr:colOff>
                    <xdr:row>21</xdr:row>
                    <xdr:rowOff>184150</xdr:rowOff>
                  </to>
                </anchor>
              </controlPr>
            </control>
          </mc:Choice>
        </mc:AlternateContent>
        <mc:AlternateContent xmlns:mc="http://schemas.openxmlformats.org/markup-compatibility/2006">
          <mc:Choice Requires="x14">
            <control shapeId="1472" r:id="rId12" name="Check Box 448">
              <controlPr defaultSize="0" autoFill="0" autoLine="0" autoPict="0">
                <anchor moveWithCells="1">
                  <from>
                    <xdr:col>14</xdr:col>
                    <xdr:colOff>495300</xdr:colOff>
                    <xdr:row>42</xdr:row>
                    <xdr:rowOff>114300</xdr:rowOff>
                  </from>
                  <to>
                    <xdr:col>15</xdr:col>
                    <xdr:colOff>38100</xdr:colOff>
                    <xdr:row>44</xdr:row>
                    <xdr:rowOff>0</xdr:rowOff>
                  </to>
                </anchor>
              </controlPr>
            </control>
          </mc:Choice>
        </mc:AlternateContent>
        <mc:AlternateContent xmlns:mc="http://schemas.openxmlformats.org/markup-compatibility/2006">
          <mc:Choice Requires="x14">
            <control shapeId="1473" r:id="rId13" name="Check Box 449">
              <controlPr defaultSize="0" autoFill="0" autoLine="0" autoPict="0">
                <anchor moveWithCells="1">
                  <from>
                    <xdr:col>9</xdr:col>
                    <xdr:colOff>127000</xdr:colOff>
                    <xdr:row>42</xdr:row>
                    <xdr:rowOff>107950</xdr:rowOff>
                  </from>
                  <to>
                    <xdr:col>9</xdr:col>
                    <xdr:colOff>323850</xdr:colOff>
                    <xdr:row>43</xdr:row>
                    <xdr:rowOff>184150</xdr:rowOff>
                  </to>
                </anchor>
              </controlPr>
            </control>
          </mc:Choice>
        </mc:AlternateContent>
        <mc:AlternateContent xmlns:mc="http://schemas.openxmlformats.org/markup-compatibility/2006">
          <mc:Choice Requires="x14">
            <control shapeId="1474" r:id="rId14" name="Check Box 450">
              <controlPr defaultSize="0" autoFill="0" autoLine="0" autoPict="0">
                <anchor moveWithCells="1">
                  <from>
                    <xdr:col>5</xdr:col>
                    <xdr:colOff>57150</xdr:colOff>
                    <xdr:row>42</xdr:row>
                    <xdr:rowOff>107950</xdr:rowOff>
                  </from>
                  <to>
                    <xdr:col>6</xdr:col>
                    <xdr:colOff>38100</xdr:colOff>
                    <xdr:row>43</xdr:row>
                    <xdr:rowOff>184150</xdr:rowOff>
                  </to>
                </anchor>
              </controlPr>
            </control>
          </mc:Choice>
        </mc:AlternateContent>
        <mc:AlternateContent xmlns:mc="http://schemas.openxmlformats.org/markup-compatibility/2006">
          <mc:Choice Requires="x14">
            <control shapeId="1475" r:id="rId15" name="Check Box 451">
              <controlPr defaultSize="0" autoFill="0" autoLine="0" autoPict="0">
                <anchor moveWithCells="1">
                  <from>
                    <xdr:col>3</xdr:col>
                    <xdr:colOff>57150</xdr:colOff>
                    <xdr:row>42</xdr:row>
                    <xdr:rowOff>107950</xdr:rowOff>
                  </from>
                  <to>
                    <xdr:col>4</xdr:col>
                    <xdr:colOff>57150</xdr:colOff>
                    <xdr:row>43</xdr:row>
                    <xdr:rowOff>184150</xdr:rowOff>
                  </to>
                </anchor>
              </controlPr>
            </control>
          </mc:Choice>
        </mc:AlternateContent>
        <mc:AlternateContent xmlns:mc="http://schemas.openxmlformats.org/markup-compatibility/2006">
          <mc:Choice Requires="x14">
            <control shapeId="1476" r:id="rId16" name="Check Box 452">
              <controlPr defaultSize="0" autoFill="0" autoLine="0" autoPict="0">
                <anchor moveWithCells="1">
                  <from>
                    <xdr:col>2</xdr:col>
                    <xdr:colOff>666750</xdr:colOff>
                    <xdr:row>59</xdr:row>
                    <xdr:rowOff>127000</xdr:rowOff>
                  </from>
                  <to>
                    <xdr:col>3</xdr:col>
                    <xdr:colOff>171450</xdr:colOff>
                    <xdr:row>61</xdr:row>
                    <xdr:rowOff>19050</xdr:rowOff>
                  </to>
                </anchor>
              </controlPr>
            </control>
          </mc:Choice>
        </mc:AlternateContent>
        <mc:AlternateContent xmlns:mc="http://schemas.openxmlformats.org/markup-compatibility/2006">
          <mc:Choice Requires="x14">
            <control shapeId="1477" r:id="rId17" name="Check Box 453">
              <controlPr defaultSize="0" autoFill="0" autoLine="0" autoPict="0">
                <anchor moveWithCells="1">
                  <from>
                    <xdr:col>2</xdr:col>
                    <xdr:colOff>666750</xdr:colOff>
                    <xdr:row>60</xdr:row>
                    <xdr:rowOff>127000</xdr:rowOff>
                  </from>
                  <to>
                    <xdr:col>3</xdr:col>
                    <xdr:colOff>171450</xdr:colOff>
                    <xdr:row>62</xdr:row>
                    <xdr:rowOff>19050</xdr:rowOff>
                  </to>
                </anchor>
              </controlPr>
            </control>
          </mc:Choice>
        </mc:AlternateContent>
        <mc:AlternateContent xmlns:mc="http://schemas.openxmlformats.org/markup-compatibility/2006">
          <mc:Choice Requires="x14">
            <control shapeId="1478" r:id="rId18" name="Check Box 454">
              <controlPr defaultSize="0" autoFill="0" autoLine="0" autoPict="0">
                <anchor moveWithCells="1">
                  <from>
                    <xdr:col>2</xdr:col>
                    <xdr:colOff>666750</xdr:colOff>
                    <xdr:row>61</xdr:row>
                    <xdr:rowOff>127000</xdr:rowOff>
                  </from>
                  <to>
                    <xdr:col>3</xdr:col>
                    <xdr:colOff>171450</xdr:colOff>
                    <xdr:row>63</xdr:row>
                    <xdr:rowOff>19050</xdr:rowOff>
                  </to>
                </anchor>
              </controlPr>
            </control>
          </mc:Choice>
        </mc:AlternateContent>
        <mc:AlternateContent xmlns:mc="http://schemas.openxmlformats.org/markup-compatibility/2006">
          <mc:Choice Requires="x14">
            <control shapeId="1479" r:id="rId19" name="Check Box 455">
              <controlPr defaultSize="0" autoFill="0" autoLine="0" autoPict="0">
                <anchor moveWithCells="1">
                  <from>
                    <xdr:col>8</xdr:col>
                    <xdr:colOff>38100</xdr:colOff>
                    <xdr:row>59</xdr:row>
                    <xdr:rowOff>127000</xdr:rowOff>
                  </from>
                  <to>
                    <xdr:col>9</xdr:col>
                    <xdr:colOff>19050</xdr:colOff>
                    <xdr:row>61</xdr:row>
                    <xdr:rowOff>19050</xdr:rowOff>
                  </to>
                </anchor>
              </controlPr>
            </control>
          </mc:Choice>
        </mc:AlternateContent>
        <mc:AlternateContent xmlns:mc="http://schemas.openxmlformats.org/markup-compatibility/2006">
          <mc:Choice Requires="x14">
            <control shapeId="1480" r:id="rId20" name="Check Box 456">
              <controlPr defaultSize="0" autoFill="0" autoLine="0" autoPict="0">
                <anchor moveWithCells="1">
                  <from>
                    <xdr:col>13</xdr:col>
                    <xdr:colOff>19050</xdr:colOff>
                    <xdr:row>59</xdr:row>
                    <xdr:rowOff>127000</xdr:rowOff>
                  </from>
                  <to>
                    <xdr:col>14</xdr:col>
                    <xdr:colOff>12700</xdr:colOff>
                    <xdr:row>61</xdr:row>
                    <xdr:rowOff>19050</xdr:rowOff>
                  </to>
                </anchor>
              </controlPr>
            </control>
          </mc:Choice>
        </mc:AlternateContent>
        <mc:AlternateContent xmlns:mc="http://schemas.openxmlformats.org/markup-compatibility/2006">
          <mc:Choice Requires="x14">
            <control shapeId="1481" r:id="rId21" name="Check Box 457">
              <controlPr defaultSize="0" autoFill="0" autoLine="0" autoPict="0">
                <anchor moveWithCells="1">
                  <from>
                    <xdr:col>13</xdr:col>
                    <xdr:colOff>19050</xdr:colOff>
                    <xdr:row>60</xdr:row>
                    <xdr:rowOff>127000</xdr:rowOff>
                  </from>
                  <to>
                    <xdr:col>14</xdr:col>
                    <xdr:colOff>12700</xdr:colOff>
                    <xdr:row>62</xdr:row>
                    <xdr:rowOff>19050</xdr:rowOff>
                  </to>
                </anchor>
              </controlPr>
            </control>
          </mc:Choice>
        </mc:AlternateContent>
        <mc:AlternateContent xmlns:mc="http://schemas.openxmlformats.org/markup-compatibility/2006">
          <mc:Choice Requires="x14">
            <control shapeId="1482" r:id="rId22" name="Check Box 458">
              <controlPr defaultSize="0" autoFill="0" autoLine="0" autoPict="0">
                <anchor moveWithCells="1">
                  <from>
                    <xdr:col>1</xdr:col>
                    <xdr:colOff>0</xdr:colOff>
                    <xdr:row>66</xdr:row>
                    <xdr:rowOff>146050</xdr:rowOff>
                  </from>
                  <to>
                    <xdr:col>1</xdr:col>
                    <xdr:colOff>203200</xdr:colOff>
                    <xdr:row>67</xdr:row>
                    <xdr:rowOff>184150</xdr:rowOff>
                  </to>
                </anchor>
              </controlPr>
            </control>
          </mc:Choice>
        </mc:AlternateContent>
        <mc:AlternateContent xmlns:mc="http://schemas.openxmlformats.org/markup-compatibility/2006">
          <mc:Choice Requires="x14">
            <control shapeId="1483" r:id="rId23" name="Check Box 459">
              <controlPr defaultSize="0" autoFill="0" autoLine="0" autoPict="0">
                <anchor moveWithCells="1">
                  <from>
                    <xdr:col>15</xdr:col>
                    <xdr:colOff>12700</xdr:colOff>
                    <xdr:row>69</xdr:row>
                    <xdr:rowOff>203200</xdr:rowOff>
                  </from>
                  <to>
                    <xdr:col>15</xdr:col>
                    <xdr:colOff>222250</xdr:colOff>
                    <xdr:row>71</xdr:row>
                    <xdr:rowOff>12700</xdr:rowOff>
                  </to>
                </anchor>
              </controlPr>
            </control>
          </mc:Choice>
        </mc:AlternateContent>
        <mc:AlternateContent xmlns:mc="http://schemas.openxmlformats.org/markup-compatibility/2006">
          <mc:Choice Requires="x14">
            <control shapeId="1484" r:id="rId24" name="Check Box 460">
              <controlPr defaultSize="0" autoFill="0" autoLine="0" autoPict="0">
                <anchor moveWithCells="1">
                  <from>
                    <xdr:col>18</xdr:col>
                    <xdr:colOff>19050</xdr:colOff>
                    <xdr:row>69</xdr:row>
                    <xdr:rowOff>203200</xdr:rowOff>
                  </from>
                  <to>
                    <xdr:col>19</xdr:col>
                    <xdr:colOff>0</xdr:colOff>
                    <xdr:row>71</xdr:row>
                    <xdr:rowOff>12700</xdr:rowOff>
                  </to>
                </anchor>
              </controlPr>
            </control>
          </mc:Choice>
        </mc:AlternateContent>
        <mc:AlternateContent xmlns:mc="http://schemas.openxmlformats.org/markup-compatibility/2006">
          <mc:Choice Requires="x14">
            <control shapeId="1485" r:id="rId25" name="Check Box 461">
              <controlPr defaultSize="0" autoFill="0" autoLine="0" autoPict="0">
                <anchor moveWithCells="1">
                  <from>
                    <xdr:col>15</xdr:col>
                    <xdr:colOff>12700</xdr:colOff>
                    <xdr:row>70</xdr:row>
                    <xdr:rowOff>190500</xdr:rowOff>
                  </from>
                  <to>
                    <xdr:col>15</xdr:col>
                    <xdr:colOff>222250</xdr:colOff>
                    <xdr:row>72</xdr:row>
                    <xdr:rowOff>12700</xdr:rowOff>
                  </to>
                </anchor>
              </controlPr>
            </control>
          </mc:Choice>
        </mc:AlternateContent>
        <mc:AlternateContent xmlns:mc="http://schemas.openxmlformats.org/markup-compatibility/2006">
          <mc:Choice Requires="x14">
            <control shapeId="1486" r:id="rId26" name="Check Box 462">
              <controlPr defaultSize="0" autoFill="0" autoLine="0" autoPict="0">
                <anchor moveWithCells="1">
                  <from>
                    <xdr:col>18</xdr:col>
                    <xdr:colOff>19050</xdr:colOff>
                    <xdr:row>70</xdr:row>
                    <xdr:rowOff>190500</xdr:rowOff>
                  </from>
                  <to>
                    <xdr:col>19</xdr:col>
                    <xdr:colOff>0</xdr:colOff>
                    <xdr:row>72</xdr:row>
                    <xdr:rowOff>12700</xdr:rowOff>
                  </to>
                </anchor>
              </controlPr>
            </control>
          </mc:Choice>
        </mc:AlternateContent>
        <mc:AlternateContent xmlns:mc="http://schemas.openxmlformats.org/markup-compatibility/2006">
          <mc:Choice Requires="x14">
            <control shapeId="1487" r:id="rId27" name="Check Box 463">
              <controlPr defaultSize="0" autoFill="0" autoLine="0" autoPict="0">
                <anchor moveWithCells="1">
                  <from>
                    <xdr:col>15</xdr:col>
                    <xdr:colOff>12700</xdr:colOff>
                    <xdr:row>71</xdr:row>
                    <xdr:rowOff>190500</xdr:rowOff>
                  </from>
                  <to>
                    <xdr:col>15</xdr:col>
                    <xdr:colOff>222250</xdr:colOff>
                    <xdr:row>73</xdr:row>
                    <xdr:rowOff>12700</xdr:rowOff>
                  </to>
                </anchor>
              </controlPr>
            </control>
          </mc:Choice>
        </mc:AlternateContent>
        <mc:AlternateContent xmlns:mc="http://schemas.openxmlformats.org/markup-compatibility/2006">
          <mc:Choice Requires="x14">
            <control shapeId="1488" r:id="rId28" name="Check Box 464">
              <controlPr defaultSize="0" autoFill="0" autoLine="0" autoPict="0">
                <anchor moveWithCells="1">
                  <from>
                    <xdr:col>18</xdr:col>
                    <xdr:colOff>19050</xdr:colOff>
                    <xdr:row>71</xdr:row>
                    <xdr:rowOff>190500</xdr:rowOff>
                  </from>
                  <to>
                    <xdr:col>19</xdr:col>
                    <xdr:colOff>0</xdr:colOff>
                    <xdr:row>73</xdr:row>
                    <xdr:rowOff>12700</xdr:rowOff>
                  </to>
                </anchor>
              </controlPr>
            </control>
          </mc:Choice>
        </mc:AlternateContent>
        <mc:AlternateContent xmlns:mc="http://schemas.openxmlformats.org/markup-compatibility/2006">
          <mc:Choice Requires="x14">
            <control shapeId="1489" r:id="rId29" name="Check Box 465">
              <controlPr defaultSize="0" autoFill="0" autoLine="0" autoPict="0">
                <anchor moveWithCells="1">
                  <from>
                    <xdr:col>15</xdr:col>
                    <xdr:colOff>12700</xdr:colOff>
                    <xdr:row>72</xdr:row>
                    <xdr:rowOff>190500</xdr:rowOff>
                  </from>
                  <to>
                    <xdr:col>15</xdr:col>
                    <xdr:colOff>222250</xdr:colOff>
                    <xdr:row>73</xdr:row>
                    <xdr:rowOff>190500</xdr:rowOff>
                  </to>
                </anchor>
              </controlPr>
            </control>
          </mc:Choice>
        </mc:AlternateContent>
        <mc:AlternateContent xmlns:mc="http://schemas.openxmlformats.org/markup-compatibility/2006">
          <mc:Choice Requires="x14">
            <control shapeId="1490" r:id="rId30" name="Check Box 466">
              <controlPr defaultSize="0" autoFill="0" autoLine="0" autoPict="0">
                <anchor moveWithCells="1">
                  <from>
                    <xdr:col>18</xdr:col>
                    <xdr:colOff>19050</xdr:colOff>
                    <xdr:row>72</xdr:row>
                    <xdr:rowOff>190500</xdr:rowOff>
                  </from>
                  <to>
                    <xdr:col>19</xdr:col>
                    <xdr:colOff>0</xdr:colOff>
                    <xdr:row>73</xdr:row>
                    <xdr:rowOff>190500</xdr:rowOff>
                  </to>
                </anchor>
              </controlPr>
            </control>
          </mc:Choice>
        </mc:AlternateContent>
        <mc:AlternateContent xmlns:mc="http://schemas.openxmlformats.org/markup-compatibility/2006">
          <mc:Choice Requires="x14">
            <control shapeId="1491" r:id="rId31" name="Check Box 467">
              <controlPr defaultSize="0" autoFill="0" autoLine="0" autoPict="0">
                <anchor moveWithCells="1">
                  <from>
                    <xdr:col>15</xdr:col>
                    <xdr:colOff>12700</xdr:colOff>
                    <xdr:row>74</xdr:row>
                    <xdr:rowOff>127000</xdr:rowOff>
                  </from>
                  <to>
                    <xdr:col>15</xdr:col>
                    <xdr:colOff>222250</xdr:colOff>
                    <xdr:row>75</xdr:row>
                    <xdr:rowOff>190500</xdr:rowOff>
                  </to>
                </anchor>
              </controlPr>
            </control>
          </mc:Choice>
        </mc:AlternateContent>
        <mc:AlternateContent xmlns:mc="http://schemas.openxmlformats.org/markup-compatibility/2006">
          <mc:Choice Requires="x14">
            <control shapeId="1492" r:id="rId32" name="Check Box 468">
              <controlPr defaultSize="0" autoFill="0" autoLine="0" autoPict="0">
                <anchor moveWithCells="1">
                  <from>
                    <xdr:col>18</xdr:col>
                    <xdr:colOff>19050</xdr:colOff>
                    <xdr:row>74</xdr:row>
                    <xdr:rowOff>127000</xdr:rowOff>
                  </from>
                  <to>
                    <xdr:col>19</xdr:col>
                    <xdr:colOff>0</xdr:colOff>
                    <xdr:row>75</xdr:row>
                    <xdr:rowOff>190500</xdr:rowOff>
                  </to>
                </anchor>
              </controlPr>
            </control>
          </mc:Choice>
        </mc:AlternateContent>
        <mc:AlternateContent xmlns:mc="http://schemas.openxmlformats.org/markup-compatibility/2006">
          <mc:Choice Requires="x14">
            <control shapeId="1493" r:id="rId33" name="Check Box 469">
              <controlPr defaultSize="0" autoFill="0" autoLine="0" autoPict="0">
                <anchor moveWithCells="1">
                  <from>
                    <xdr:col>15</xdr:col>
                    <xdr:colOff>12700</xdr:colOff>
                    <xdr:row>75</xdr:row>
                    <xdr:rowOff>184150</xdr:rowOff>
                  </from>
                  <to>
                    <xdr:col>15</xdr:col>
                    <xdr:colOff>222250</xdr:colOff>
                    <xdr:row>76</xdr:row>
                    <xdr:rowOff>190500</xdr:rowOff>
                  </to>
                </anchor>
              </controlPr>
            </control>
          </mc:Choice>
        </mc:AlternateContent>
        <mc:AlternateContent xmlns:mc="http://schemas.openxmlformats.org/markup-compatibility/2006">
          <mc:Choice Requires="x14">
            <control shapeId="1494" r:id="rId34" name="Check Box 470">
              <controlPr defaultSize="0" autoFill="0" autoLine="0" autoPict="0">
                <anchor moveWithCells="1">
                  <from>
                    <xdr:col>18</xdr:col>
                    <xdr:colOff>19050</xdr:colOff>
                    <xdr:row>75</xdr:row>
                    <xdr:rowOff>184150</xdr:rowOff>
                  </from>
                  <to>
                    <xdr:col>19</xdr:col>
                    <xdr:colOff>0</xdr:colOff>
                    <xdr:row>76</xdr:row>
                    <xdr:rowOff>190500</xdr:rowOff>
                  </to>
                </anchor>
              </controlPr>
            </control>
          </mc:Choice>
        </mc:AlternateContent>
        <mc:AlternateContent xmlns:mc="http://schemas.openxmlformats.org/markup-compatibility/2006">
          <mc:Choice Requires="x14">
            <control shapeId="1495" r:id="rId35" name="Check Box 471">
              <controlPr defaultSize="0" autoFill="0" autoLine="0" autoPict="0">
                <anchor moveWithCells="1">
                  <from>
                    <xdr:col>15</xdr:col>
                    <xdr:colOff>12700</xdr:colOff>
                    <xdr:row>76</xdr:row>
                    <xdr:rowOff>184150</xdr:rowOff>
                  </from>
                  <to>
                    <xdr:col>15</xdr:col>
                    <xdr:colOff>222250</xdr:colOff>
                    <xdr:row>77</xdr:row>
                    <xdr:rowOff>190500</xdr:rowOff>
                  </to>
                </anchor>
              </controlPr>
            </control>
          </mc:Choice>
        </mc:AlternateContent>
        <mc:AlternateContent xmlns:mc="http://schemas.openxmlformats.org/markup-compatibility/2006">
          <mc:Choice Requires="x14">
            <control shapeId="1496" r:id="rId36" name="Check Box 472">
              <controlPr defaultSize="0" autoFill="0" autoLine="0" autoPict="0">
                <anchor moveWithCells="1">
                  <from>
                    <xdr:col>18</xdr:col>
                    <xdr:colOff>19050</xdr:colOff>
                    <xdr:row>76</xdr:row>
                    <xdr:rowOff>184150</xdr:rowOff>
                  </from>
                  <to>
                    <xdr:col>19</xdr:col>
                    <xdr:colOff>0</xdr:colOff>
                    <xdr:row>77</xdr:row>
                    <xdr:rowOff>190500</xdr:rowOff>
                  </to>
                </anchor>
              </controlPr>
            </control>
          </mc:Choice>
        </mc:AlternateContent>
        <mc:AlternateContent xmlns:mc="http://schemas.openxmlformats.org/markup-compatibility/2006">
          <mc:Choice Requires="x14">
            <control shapeId="1497" r:id="rId37" name="Check Box 473">
              <controlPr defaultSize="0" autoFill="0" autoLine="0" autoPict="0">
                <anchor moveWithCells="1">
                  <from>
                    <xdr:col>15</xdr:col>
                    <xdr:colOff>12700</xdr:colOff>
                    <xdr:row>77</xdr:row>
                    <xdr:rowOff>184150</xdr:rowOff>
                  </from>
                  <to>
                    <xdr:col>15</xdr:col>
                    <xdr:colOff>222250</xdr:colOff>
                    <xdr:row>78</xdr:row>
                    <xdr:rowOff>190500</xdr:rowOff>
                  </to>
                </anchor>
              </controlPr>
            </control>
          </mc:Choice>
        </mc:AlternateContent>
        <mc:AlternateContent xmlns:mc="http://schemas.openxmlformats.org/markup-compatibility/2006">
          <mc:Choice Requires="x14">
            <control shapeId="1498" r:id="rId38" name="Check Box 474">
              <controlPr defaultSize="0" autoFill="0" autoLine="0" autoPict="0">
                <anchor moveWithCells="1">
                  <from>
                    <xdr:col>18</xdr:col>
                    <xdr:colOff>19050</xdr:colOff>
                    <xdr:row>77</xdr:row>
                    <xdr:rowOff>184150</xdr:rowOff>
                  </from>
                  <to>
                    <xdr:col>19</xdr:col>
                    <xdr:colOff>0</xdr:colOff>
                    <xdr:row>78</xdr:row>
                    <xdr:rowOff>190500</xdr:rowOff>
                  </to>
                </anchor>
              </controlPr>
            </control>
          </mc:Choice>
        </mc:AlternateContent>
        <mc:AlternateContent xmlns:mc="http://schemas.openxmlformats.org/markup-compatibility/2006">
          <mc:Choice Requires="x14">
            <control shapeId="1499" r:id="rId39" name="Check Box 475">
              <controlPr defaultSize="0" autoFill="0" autoLine="0" autoPict="0">
                <anchor moveWithCells="1">
                  <from>
                    <xdr:col>15</xdr:col>
                    <xdr:colOff>12700</xdr:colOff>
                    <xdr:row>79</xdr:row>
                    <xdr:rowOff>57150</xdr:rowOff>
                  </from>
                  <to>
                    <xdr:col>15</xdr:col>
                    <xdr:colOff>222250</xdr:colOff>
                    <xdr:row>79</xdr:row>
                    <xdr:rowOff>260350</xdr:rowOff>
                  </to>
                </anchor>
              </controlPr>
            </control>
          </mc:Choice>
        </mc:AlternateContent>
        <mc:AlternateContent xmlns:mc="http://schemas.openxmlformats.org/markup-compatibility/2006">
          <mc:Choice Requires="x14">
            <control shapeId="1500" r:id="rId40" name="Check Box 476">
              <controlPr defaultSize="0" autoFill="0" autoLine="0" autoPict="0">
                <anchor moveWithCells="1">
                  <from>
                    <xdr:col>18</xdr:col>
                    <xdr:colOff>19050</xdr:colOff>
                    <xdr:row>79</xdr:row>
                    <xdr:rowOff>57150</xdr:rowOff>
                  </from>
                  <to>
                    <xdr:col>19</xdr:col>
                    <xdr:colOff>0</xdr:colOff>
                    <xdr:row>79</xdr:row>
                    <xdr:rowOff>260350</xdr:rowOff>
                  </to>
                </anchor>
              </controlPr>
            </control>
          </mc:Choice>
        </mc:AlternateContent>
        <mc:AlternateContent xmlns:mc="http://schemas.openxmlformats.org/markup-compatibility/2006">
          <mc:Choice Requires="x14">
            <control shapeId="1501" r:id="rId41" name="Check Box 477">
              <controlPr defaultSize="0" autoFill="0" autoLine="0" autoPict="0">
                <anchor moveWithCells="1">
                  <from>
                    <xdr:col>15</xdr:col>
                    <xdr:colOff>12700</xdr:colOff>
                    <xdr:row>80</xdr:row>
                    <xdr:rowOff>114300</xdr:rowOff>
                  </from>
                  <to>
                    <xdr:col>15</xdr:col>
                    <xdr:colOff>222250</xdr:colOff>
                    <xdr:row>81</xdr:row>
                    <xdr:rowOff>184150</xdr:rowOff>
                  </to>
                </anchor>
              </controlPr>
            </control>
          </mc:Choice>
        </mc:AlternateContent>
        <mc:AlternateContent xmlns:mc="http://schemas.openxmlformats.org/markup-compatibility/2006">
          <mc:Choice Requires="x14">
            <control shapeId="1502" r:id="rId42" name="Check Box 478">
              <controlPr defaultSize="0" autoFill="0" autoLine="0" autoPict="0">
                <anchor moveWithCells="1">
                  <from>
                    <xdr:col>18</xdr:col>
                    <xdr:colOff>19050</xdr:colOff>
                    <xdr:row>80</xdr:row>
                    <xdr:rowOff>114300</xdr:rowOff>
                  </from>
                  <to>
                    <xdr:col>19</xdr:col>
                    <xdr:colOff>0</xdr:colOff>
                    <xdr:row>81</xdr:row>
                    <xdr:rowOff>184150</xdr:rowOff>
                  </to>
                </anchor>
              </controlPr>
            </control>
          </mc:Choice>
        </mc:AlternateContent>
        <mc:AlternateContent xmlns:mc="http://schemas.openxmlformats.org/markup-compatibility/2006">
          <mc:Choice Requires="x14">
            <control shapeId="1503" r:id="rId43" name="Check Box 479">
              <controlPr defaultSize="0" autoFill="0" autoLine="0" autoPict="0">
                <anchor moveWithCells="1">
                  <from>
                    <xdr:col>15</xdr:col>
                    <xdr:colOff>12700</xdr:colOff>
                    <xdr:row>86</xdr:row>
                    <xdr:rowOff>184150</xdr:rowOff>
                  </from>
                  <to>
                    <xdr:col>15</xdr:col>
                    <xdr:colOff>222250</xdr:colOff>
                    <xdr:row>87</xdr:row>
                    <xdr:rowOff>190500</xdr:rowOff>
                  </to>
                </anchor>
              </controlPr>
            </control>
          </mc:Choice>
        </mc:AlternateContent>
        <mc:AlternateContent xmlns:mc="http://schemas.openxmlformats.org/markup-compatibility/2006">
          <mc:Choice Requires="x14">
            <control shapeId="1504" r:id="rId44" name="Check Box 480">
              <controlPr defaultSize="0" autoFill="0" autoLine="0" autoPict="0">
                <anchor moveWithCells="1">
                  <from>
                    <xdr:col>18</xdr:col>
                    <xdr:colOff>19050</xdr:colOff>
                    <xdr:row>86</xdr:row>
                    <xdr:rowOff>184150</xdr:rowOff>
                  </from>
                  <to>
                    <xdr:col>19</xdr:col>
                    <xdr:colOff>0</xdr:colOff>
                    <xdr:row>87</xdr:row>
                    <xdr:rowOff>190500</xdr:rowOff>
                  </to>
                </anchor>
              </controlPr>
            </control>
          </mc:Choice>
        </mc:AlternateContent>
        <mc:AlternateContent xmlns:mc="http://schemas.openxmlformats.org/markup-compatibility/2006">
          <mc:Choice Requires="x14">
            <control shapeId="1505" r:id="rId45" name="Check Box 481">
              <controlPr defaultSize="0" autoFill="0" autoLine="0" autoPict="0">
                <anchor moveWithCells="1">
                  <from>
                    <xdr:col>15</xdr:col>
                    <xdr:colOff>12700</xdr:colOff>
                    <xdr:row>87</xdr:row>
                    <xdr:rowOff>184150</xdr:rowOff>
                  </from>
                  <to>
                    <xdr:col>15</xdr:col>
                    <xdr:colOff>222250</xdr:colOff>
                    <xdr:row>88</xdr:row>
                    <xdr:rowOff>190500</xdr:rowOff>
                  </to>
                </anchor>
              </controlPr>
            </control>
          </mc:Choice>
        </mc:AlternateContent>
        <mc:AlternateContent xmlns:mc="http://schemas.openxmlformats.org/markup-compatibility/2006">
          <mc:Choice Requires="x14">
            <control shapeId="1506" r:id="rId46" name="Check Box 482">
              <controlPr defaultSize="0" autoFill="0" autoLine="0" autoPict="0">
                <anchor moveWithCells="1">
                  <from>
                    <xdr:col>18</xdr:col>
                    <xdr:colOff>19050</xdr:colOff>
                    <xdr:row>87</xdr:row>
                    <xdr:rowOff>184150</xdr:rowOff>
                  </from>
                  <to>
                    <xdr:col>19</xdr:col>
                    <xdr:colOff>0</xdr:colOff>
                    <xdr:row>88</xdr:row>
                    <xdr:rowOff>190500</xdr:rowOff>
                  </to>
                </anchor>
              </controlPr>
            </control>
          </mc:Choice>
        </mc:AlternateContent>
        <mc:AlternateContent xmlns:mc="http://schemas.openxmlformats.org/markup-compatibility/2006">
          <mc:Choice Requires="x14">
            <control shapeId="1507" r:id="rId47" name="Check Box 483">
              <controlPr defaultSize="0" autoFill="0" autoLine="0" autoPict="0">
                <anchor moveWithCells="1">
                  <from>
                    <xdr:col>15</xdr:col>
                    <xdr:colOff>12700</xdr:colOff>
                    <xdr:row>90</xdr:row>
                    <xdr:rowOff>38100</xdr:rowOff>
                  </from>
                  <to>
                    <xdr:col>15</xdr:col>
                    <xdr:colOff>222250</xdr:colOff>
                    <xdr:row>90</xdr:row>
                    <xdr:rowOff>241300</xdr:rowOff>
                  </to>
                </anchor>
              </controlPr>
            </control>
          </mc:Choice>
        </mc:AlternateContent>
        <mc:AlternateContent xmlns:mc="http://schemas.openxmlformats.org/markup-compatibility/2006">
          <mc:Choice Requires="x14">
            <control shapeId="1508" r:id="rId48" name="Check Box 484">
              <controlPr defaultSize="0" autoFill="0" autoLine="0" autoPict="0">
                <anchor moveWithCells="1">
                  <from>
                    <xdr:col>18</xdr:col>
                    <xdr:colOff>19050</xdr:colOff>
                    <xdr:row>90</xdr:row>
                    <xdr:rowOff>38100</xdr:rowOff>
                  </from>
                  <to>
                    <xdr:col>19</xdr:col>
                    <xdr:colOff>0</xdr:colOff>
                    <xdr:row>90</xdr:row>
                    <xdr:rowOff>241300</xdr:rowOff>
                  </to>
                </anchor>
              </controlPr>
            </control>
          </mc:Choice>
        </mc:AlternateContent>
        <mc:AlternateContent xmlns:mc="http://schemas.openxmlformats.org/markup-compatibility/2006">
          <mc:Choice Requires="x14">
            <control shapeId="1509" r:id="rId49" name="Check Box 485">
              <controlPr defaultSize="0" autoFill="0" autoLine="0" autoPict="0">
                <anchor moveWithCells="1">
                  <from>
                    <xdr:col>15</xdr:col>
                    <xdr:colOff>12700</xdr:colOff>
                    <xdr:row>92</xdr:row>
                    <xdr:rowOff>50800</xdr:rowOff>
                  </from>
                  <to>
                    <xdr:col>15</xdr:col>
                    <xdr:colOff>222250</xdr:colOff>
                    <xdr:row>92</xdr:row>
                    <xdr:rowOff>247650</xdr:rowOff>
                  </to>
                </anchor>
              </controlPr>
            </control>
          </mc:Choice>
        </mc:AlternateContent>
        <mc:AlternateContent xmlns:mc="http://schemas.openxmlformats.org/markup-compatibility/2006">
          <mc:Choice Requires="x14">
            <control shapeId="1510" r:id="rId50" name="Check Box 486">
              <controlPr defaultSize="0" autoFill="0" autoLine="0" autoPict="0">
                <anchor moveWithCells="1">
                  <from>
                    <xdr:col>18</xdr:col>
                    <xdr:colOff>19050</xdr:colOff>
                    <xdr:row>92</xdr:row>
                    <xdr:rowOff>50800</xdr:rowOff>
                  </from>
                  <to>
                    <xdr:col>19</xdr:col>
                    <xdr:colOff>0</xdr:colOff>
                    <xdr:row>92</xdr:row>
                    <xdr:rowOff>247650</xdr:rowOff>
                  </to>
                </anchor>
              </controlPr>
            </control>
          </mc:Choice>
        </mc:AlternateContent>
        <mc:AlternateContent xmlns:mc="http://schemas.openxmlformats.org/markup-compatibility/2006">
          <mc:Choice Requires="x14">
            <control shapeId="1511" r:id="rId51" name="Check Box 487">
              <controlPr defaultSize="0" autoFill="0" autoLine="0" autoPict="0">
                <anchor moveWithCells="1">
                  <from>
                    <xdr:col>15</xdr:col>
                    <xdr:colOff>12700</xdr:colOff>
                    <xdr:row>112</xdr:row>
                    <xdr:rowOff>171450</xdr:rowOff>
                  </from>
                  <to>
                    <xdr:col>15</xdr:col>
                    <xdr:colOff>222250</xdr:colOff>
                    <xdr:row>113</xdr:row>
                    <xdr:rowOff>184150</xdr:rowOff>
                  </to>
                </anchor>
              </controlPr>
            </control>
          </mc:Choice>
        </mc:AlternateContent>
        <mc:AlternateContent xmlns:mc="http://schemas.openxmlformats.org/markup-compatibility/2006">
          <mc:Choice Requires="x14">
            <control shapeId="1512" r:id="rId52" name="Check Box 488">
              <controlPr defaultSize="0" autoFill="0" autoLine="0" autoPict="0">
                <anchor moveWithCells="1">
                  <from>
                    <xdr:col>18</xdr:col>
                    <xdr:colOff>19050</xdr:colOff>
                    <xdr:row>112</xdr:row>
                    <xdr:rowOff>171450</xdr:rowOff>
                  </from>
                  <to>
                    <xdr:col>19</xdr:col>
                    <xdr:colOff>0</xdr:colOff>
                    <xdr:row>113</xdr:row>
                    <xdr:rowOff>184150</xdr:rowOff>
                  </to>
                </anchor>
              </controlPr>
            </control>
          </mc:Choice>
        </mc:AlternateContent>
        <mc:AlternateContent xmlns:mc="http://schemas.openxmlformats.org/markup-compatibility/2006">
          <mc:Choice Requires="x14">
            <control shapeId="1513" r:id="rId53" name="Check Box 489">
              <controlPr defaultSize="0" autoFill="0" autoLine="0" autoPict="0">
                <anchor moveWithCells="1">
                  <from>
                    <xdr:col>15</xdr:col>
                    <xdr:colOff>12700</xdr:colOff>
                    <xdr:row>113</xdr:row>
                    <xdr:rowOff>171450</xdr:rowOff>
                  </from>
                  <to>
                    <xdr:col>15</xdr:col>
                    <xdr:colOff>222250</xdr:colOff>
                    <xdr:row>114</xdr:row>
                    <xdr:rowOff>184150</xdr:rowOff>
                  </to>
                </anchor>
              </controlPr>
            </control>
          </mc:Choice>
        </mc:AlternateContent>
        <mc:AlternateContent xmlns:mc="http://schemas.openxmlformats.org/markup-compatibility/2006">
          <mc:Choice Requires="x14">
            <control shapeId="1514" r:id="rId54" name="Check Box 490">
              <controlPr defaultSize="0" autoFill="0" autoLine="0" autoPict="0">
                <anchor moveWithCells="1">
                  <from>
                    <xdr:col>18</xdr:col>
                    <xdr:colOff>19050</xdr:colOff>
                    <xdr:row>113</xdr:row>
                    <xdr:rowOff>171450</xdr:rowOff>
                  </from>
                  <to>
                    <xdr:col>19</xdr:col>
                    <xdr:colOff>0</xdr:colOff>
                    <xdr:row>114</xdr:row>
                    <xdr:rowOff>184150</xdr:rowOff>
                  </to>
                </anchor>
              </controlPr>
            </control>
          </mc:Choice>
        </mc:AlternateContent>
        <mc:AlternateContent xmlns:mc="http://schemas.openxmlformats.org/markup-compatibility/2006">
          <mc:Choice Requires="x14">
            <control shapeId="1515" r:id="rId55" name="Check Box 491">
              <controlPr defaultSize="0" autoFill="0" autoLine="0" autoPict="0">
                <anchor moveWithCells="1">
                  <from>
                    <xdr:col>15</xdr:col>
                    <xdr:colOff>12700</xdr:colOff>
                    <xdr:row>115</xdr:row>
                    <xdr:rowOff>114300</xdr:rowOff>
                  </from>
                  <to>
                    <xdr:col>16</xdr:col>
                    <xdr:colOff>0</xdr:colOff>
                    <xdr:row>117</xdr:row>
                    <xdr:rowOff>0</xdr:rowOff>
                  </to>
                </anchor>
              </controlPr>
            </control>
          </mc:Choice>
        </mc:AlternateContent>
        <mc:AlternateContent xmlns:mc="http://schemas.openxmlformats.org/markup-compatibility/2006">
          <mc:Choice Requires="x14">
            <control shapeId="1516" r:id="rId56" name="Check Box 492">
              <controlPr defaultSize="0" autoFill="0" autoLine="0" autoPict="0">
                <anchor moveWithCells="1">
                  <from>
                    <xdr:col>18</xdr:col>
                    <xdr:colOff>19050</xdr:colOff>
                    <xdr:row>115</xdr:row>
                    <xdr:rowOff>114300</xdr:rowOff>
                  </from>
                  <to>
                    <xdr:col>19</xdr:col>
                    <xdr:colOff>0</xdr:colOff>
                    <xdr:row>117</xdr:row>
                    <xdr:rowOff>0</xdr:rowOff>
                  </to>
                </anchor>
              </controlPr>
            </control>
          </mc:Choice>
        </mc:AlternateContent>
        <mc:AlternateContent xmlns:mc="http://schemas.openxmlformats.org/markup-compatibility/2006">
          <mc:Choice Requires="x14">
            <control shapeId="1517" r:id="rId57" name="Check Box 493">
              <controlPr defaultSize="0" autoFill="0" autoLine="0" autoPict="0">
                <anchor moveWithCells="1">
                  <from>
                    <xdr:col>15</xdr:col>
                    <xdr:colOff>12700</xdr:colOff>
                    <xdr:row>116</xdr:row>
                    <xdr:rowOff>171450</xdr:rowOff>
                  </from>
                  <to>
                    <xdr:col>16</xdr:col>
                    <xdr:colOff>0</xdr:colOff>
                    <xdr:row>117</xdr:row>
                    <xdr:rowOff>184150</xdr:rowOff>
                  </to>
                </anchor>
              </controlPr>
            </control>
          </mc:Choice>
        </mc:AlternateContent>
        <mc:AlternateContent xmlns:mc="http://schemas.openxmlformats.org/markup-compatibility/2006">
          <mc:Choice Requires="x14">
            <control shapeId="1518" r:id="rId58" name="Check Box 494">
              <controlPr defaultSize="0" autoFill="0" autoLine="0" autoPict="0">
                <anchor moveWithCells="1">
                  <from>
                    <xdr:col>18</xdr:col>
                    <xdr:colOff>19050</xdr:colOff>
                    <xdr:row>116</xdr:row>
                    <xdr:rowOff>171450</xdr:rowOff>
                  </from>
                  <to>
                    <xdr:col>19</xdr:col>
                    <xdr:colOff>0</xdr:colOff>
                    <xdr:row>117</xdr:row>
                    <xdr:rowOff>184150</xdr:rowOff>
                  </to>
                </anchor>
              </controlPr>
            </control>
          </mc:Choice>
        </mc:AlternateContent>
        <mc:AlternateContent xmlns:mc="http://schemas.openxmlformats.org/markup-compatibility/2006">
          <mc:Choice Requires="x14">
            <control shapeId="1519" r:id="rId59" name="Check Box 495">
              <controlPr defaultSize="0" autoFill="0" autoLine="0" autoPict="0">
                <anchor moveWithCells="1">
                  <from>
                    <xdr:col>15</xdr:col>
                    <xdr:colOff>12700</xdr:colOff>
                    <xdr:row>120</xdr:row>
                    <xdr:rowOff>107950</xdr:rowOff>
                  </from>
                  <to>
                    <xdr:col>15</xdr:col>
                    <xdr:colOff>222250</xdr:colOff>
                    <xdr:row>121</xdr:row>
                    <xdr:rowOff>184150</xdr:rowOff>
                  </to>
                </anchor>
              </controlPr>
            </control>
          </mc:Choice>
        </mc:AlternateContent>
        <mc:AlternateContent xmlns:mc="http://schemas.openxmlformats.org/markup-compatibility/2006">
          <mc:Choice Requires="x14">
            <control shapeId="1520" r:id="rId60" name="Check Box 496">
              <controlPr defaultSize="0" autoFill="0" autoLine="0" autoPict="0">
                <anchor moveWithCells="1">
                  <from>
                    <xdr:col>18</xdr:col>
                    <xdr:colOff>19050</xdr:colOff>
                    <xdr:row>120</xdr:row>
                    <xdr:rowOff>107950</xdr:rowOff>
                  </from>
                  <to>
                    <xdr:col>19</xdr:col>
                    <xdr:colOff>0</xdr:colOff>
                    <xdr:row>121</xdr:row>
                    <xdr:rowOff>184150</xdr:rowOff>
                  </to>
                </anchor>
              </controlPr>
            </control>
          </mc:Choice>
        </mc:AlternateContent>
        <mc:AlternateContent xmlns:mc="http://schemas.openxmlformats.org/markup-compatibility/2006">
          <mc:Choice Requires="x14">
            <control shapeId="1521" r:id="rId61" name="Check Box 497">
              <controlPr defaultSize="0" autoFill="0" autoLine="0" autoPict="0">
                <anchor moveWithCells="1">
                  <from>
                    <xdr:col>15</xdr:col>
                    <xdr:colOff>12700</xdr:colOff>
                    <xdr:row>123</xdr:row>
                    <xdr:rowOff>533400</xdr:rowOff>
                  </from>
                  <to>
                    <xdr:col>15</xdr:col>
                    <xdr:colOff>222250</xdr:colOff>
                    <xdr:row>123</xdr:row>
                    <xdr:rowOff>736600</xdr:rowOff>
                  </to>
                </anchor>
              </controlPr>
            </control>
          </mc:Choice>
        </mc:AlternateContent>
        <mc:AlternateContent xmlns:mc="http://schemas.openxmlformats.org/markup-compatibility/2006">
          <mc:Choice Requires="x14">
            <control shapeId="1522" r:id="rId62" name="Check Box 498">
              <controlPr defaultSize="0" autoFill="0" autoLine="0" autoPict="0">
                <anchor moveWithCells="1">
                  <from>
                    <xdr:col>18</xdr:col>
                    <xdr:colOff>19050</xdr:colOff>
                    <xdr:row>123</xdr:row>
                    <xdr:rowOff>533400</xdr:rowOff>
                  </from>
                  <to>
                    <xdr:col>19</xdr:col>
                    <xdr:colOff>0</xdr:colOff>
                    <xdr:row>123</xdr:row>
                    <xdr:rowOff>736600</xdr:rowOff>
                  </to>
                </anchor>
              </controlPr>
            </control>
          </mc:Choice>
        </mc:AlternateContent>
        <mc:AlternateContent xmlns:mc="http://schemas.openxmlformats.org/markup-compatibility/2006">
          <mc:Choice Requires="x14">
            <control shapeId="1523" r:id="rId63" name="Check Box 499">
              <controlPr defaultSize="0" autoFill="0" autoLine="0" autoPict="0">
                <anchor moveWithCells="1">
                  <from>
                    <xdr:col>15</xdr:col>
                    <xdr:colOff>12700</xdr:colOff>
                    <xdr:row>124</xdr:row>
                    <xdr:rowOff>69850</xdr:rowOff>
                  </from>
                  <to>
                    <xdr:col>15</xdr:col>
                    <xdr:colOff>222250</xdr:colOff>
                    <xdr:row>124</xdr:row>
                    <xdr:rowOff>260350</xdr:rowOff>
                  </to>
                </anchor>
              </controlPr>
            </control>
          </mc:Choice>
        </mc:AlternateContent>
        <mc:AlternateContent xmlns:mc="http://schemas.openxmlformats.org/markup-compatibility/2006">
          <mc:Choice Requires="x14">
            <control shapeId="1524" r:id="rId64" name="Check Box 500">
              <controlPr defaultSize="0" autoFill="0" autoLine="0" autoPict="0">
                <anchor moveWithCells="1">
                  <from>
                    <xdr:col>18</xdr:col>
                    <xdr:colOff>19050</xdr:colOff>
                    <xdr:row>124</xdr:row>
                    <xdr:rowOff>69850</xdr:rowOff>
                  </from>
                  <to>
                    <xdr:col>19</xdr:col>
                    <xdr:colOff>0</xdr:colOff>
                    <xdr:row>124</xdr:row>
                    <xdr:rowOff>260350</xdr:rowOff>
                  </to>
                </anchor>
              </controlPr>
            </control>
          </mc:Choice>
        </mc:AlternateContent>
        <mc:AlternateContent xmlns:mc="http://schemas.openxmlformats.org/markup-compatibility/2006">
          <mc:Choice Requires="x14">
            <control shapeId="1525" r:id="rId65" name="Check Box 501">
              <controlPr defaultSize="0" autoFill="0" autoLine="0" autoPict="0">
                <anchor moveWithCells="1">
                  <from>
                    <xdr:col>15</xdr:col>
                    <xdr:colOff>12700</xdr:colOff>
                    <xdr:row>125</xdr:row>
                    <xdr:rowOff>38100</xdr:rowOff>
                  </from>
                  <to>
                    <xdr:col>15</xdr:col>
                    <xdr:colOff>222250</xdr:colOff>
                    <xdr:row>125</xdr:row>
                    <xdr:rowOff>247650</xdr:rowOff>
                  </to>
                </anchor>
              </controlPr>
            </control>
          </mc:Choice>
        </mc:AlternateContent>
        <mc:AlternateContent xmlns:mc="http://schemas.openxmlformats.org/markup-compatibility/2006">
          <mc:Choice Requires="x14">
            <control shapeId="1526" r:id="rId66" name="Check Box 502">
              <controlPr defaultSize="0" autoFill="0" autoLine="0" autoPict="0">
                <anchor moveWithCells="1">
                  <from>
                    <xdr:col>18</xdr:col>
                    <xdr:colOff>19050</xdr:colOff>
                    <xdr:row>125</xdr:row>
                    <xdr:rowOff>38100</xdr:rowOff>
                  </from>
                  <to>
                    <xdr:col>19</xdr:col>
                    <xdr:colOff>0</xdr:colOff>
                    <xdr:row>125</xdr:row>
                    <xdr:rowOff>247650</xdr:rowOff>
                  </to>
                </anchor>
              </controlPr>
            </control>
          </mc:Choice>
        </mc:AlternateContent>
        <mc:AlternateContent xmlns:mc="http://schemas.openxmlformats.org/markup-compatibility/2006">
          <mc:Choice Requires="x14">
            <control shapeId="1527" r:id="rId67" name="Check Box 503">
              <controlPr defaultSize="0" autoFill="0" autoLine="0" autoPict="0">
                <anchor moveWithCells="1">
                  <from>
                    <xdr:col>15</xdr:col>
                    <xdr:colOff>12700</xdr:colOff>
                    <xdr:row>126</xdr:row>
                    <xdr:rowOff>31750</xdr:rowOff>
                  </from>
                  <to>
                    <xdr:col>15</xdr:col>
                    <xdr:colOff>222250</xdr:colOff>
                    <xdr:row>126</xdr:row>
                    <xdr:rowOff>241300</xdr:rowOff>
                  </to>
                </anchor>
              </controlPr>
            </control>
          </mc:Choice>
        </mc:AlternateContent>
        <mc:AlternateContent xmlns:mc="http://schemas.openxmlformats.org/markup-compatibility/2006">
          <mc:Choice Requires="x14">
            <control shapeId="1528" r:id="rId68" name="Check Box 504">
              <controlPr defaultSize="0" autoFill="0" autoLine="0" autoPict="0">
                <anchor moveWithCells="1">
                  <from>
                    <xdr:col>18</xdr:col>
                    <xdr:colOff>19050</xdr:colOff>
                    <xdr:row>126</xdr:row>
                    <xdr:rowOff>31750</xdr:rowOff>
                  </from>
                  <to>
                    <xdr:col>19</xdr:col>
                    <xdr:colOff>0</xdr:colOff>
                    <xdr:row>126</xdr:row>
                    <xdr:rowOff>241300</xdr:rowOff>
                  </to>
                </anchor>
              </controlPr>
            </control>
          </mc:Choice>
        </mc:AlternateContent>
        <mc:AlternateContent xmlns:mc="http://schemas.openxmlformats.org/markup-compatibility/2006">
          <mc:Choice Requires="x14">
            <control shapeId="1529" r:id="rId69" name="Check Box 505">
              <controlPr defaultSize="0" autoFill="0" autoLine="0" autoPict="0">
                <anchor moveWithCells="1">
                  <from>
                    <xdr:col>15</xdr:col>
                    <xdr:colOff>12700</xdr:colOff>
                    <xdr:row>126</xdr:row>
                    <xdr:rowOff>298450</xdr:rowOff>
                  </from>
                  <to>
                    <xdr:col>15</xdr:col>
                    <xdr:colOff>222250</xdr:colOff>
                    <xdr:row>127</xdr:row>
                    <xdr:rowOff>184150</xdr:rowOff>
                  </to>
                </anchor>
              </controlPr>
            </control>
          </mc:Choice>
        </mc:AlternateContent>
        <mc:AlternateContent xmlns:mc="http://schemas.openxmlformats.org/markup-compatibility/2006">
          <mc:Choice Requires="x14">
            <control shapeId="1530" r:id="rId70" name="Check Box 506">
              <controlPr defaultSize="0" autoFill="0" autoLine="0" autoPict="0">
                <anchor moveWithCells="1">
                  <from>
                    <xdr:col>18</xdr:col>
                    <xdr:colOff>19050</xdr:colOff>
                    <xdr:row>126</xdr:row>
                    <xdr:rowOff>298450</xdr:rowOff>
                  </from>
                  <to>
                    <xdr:col>19</xdr:col>
                    <xdr:colOff>0</xdr:colOff>
                    <xdr:row>127</xdr:row>
                    <xdr:rowOff>184150</xdr:rowOff>
                  </to>
                </anchor>
              </controlPr>
            </control>
          </mc:Choice>
        </mc:AlternateContent>
        <mc:AlternateContent xmlns:mc="http://schemas.openxmlformats.org/markup-compatibility/2006">
          <mc:Choice Requires="x14">
            <control shapeId="1531" r:id="rId71" name="Check Box 507">
              <controlPr defaultSize="0" autoFill="0" autoLine="0" autoPict="0">
                <anchor moveWithCells="1">
                  <from>
                    <xdr:col>15</xdr:col>
                    <xdr:colOff>12700</xdr:colOff>
                    <xdr:row>129</xdr:row>
                    <xdr:rowOff>127000</xdr:rowOff>
                  </from>
                  <to>
                    <xdr:col>15</xdr:col>
                    <xdr:colOff>222250</xdr:colOff>
                    <xdr:row>129</xdr:row>
                    <xdr:rowOff>323850</xdr:rowOff>
                  </to>
                </anchor>
              </controlPr>
            </control>
          </mc:Choice>
        </mc:AlternateContent>
        <mc:AlternateContent xmlns:mc="http://schemas.openxmlformats.org/markup-compatibility/2006">
          <mc:Choice Requires="x14">
            <control shapeId="1532" r:id="rId72" name="Check Box 508">
              <controlPr defaultSize="0" autoFill="0" autoLine="0" autoPict="0">
                <anchor moveWithCells="1">
                  <from>
                    <xdr:col>18</xdr:col>
                    <xdr:colOff>19050</xdr:colOff>
                    <xdr:row>129</xdr:row>
                    <xdr:rowOff>127000</xdr:rowOff>
                  </from>
                  <to>
                    <xdr:col>19</xdr:col>
                    <xdr:colOff>0</xdr:colOff>
                    <xdr:row>129</xdr:row>
                    <xdr:rowOff>323850</xdr:rowOff>
                  </to>
                </anchor>
              </controlPr>
            </control>
          </mc:Choice>
        </mc:AlternateContent>
        <mc:AlternateContent xmlns:mc="http://schemas.openxmlformats.org/markup-compatibility/2006">
          <mc:Choice Requires="x14">
            <control shapeId="1533" r:id="rId73" name="Check Box 509">
              <controlPr defaultSize="0" autoFill="0" autoLine="0" autoPict="0">
                <anchor moveWithCells="1">
                  <from>
                    <xdr:col>15</xdr:col>
                    <xdr:colOff>12700</xdr:colOff>
                    <xdr:row>131</xdr:row>
                    <xdr:rowOff>38100</xdr:rowOff>
                  </from>
                  <to>
                    <xdr:col>15</xdr:col>
                    <xdr:colOff>222250</xdr:colOff>
                    <xdr:row>131</xdr:row>
                    <xdr:rowOff>247650</xdr:rowOff>
                  </to>
                </anchor>
              </controlPr>
            </control>
          </mc:Choice>
        </mc:AlternateContent>
        <mc:AlternateContent xmlns:mc="http://schemas.openxmlformats.org/markup-compatibility/2006">
          <mc:Choice Requires="x14">
            <control shapeId="1534" r:id="rId74" name="Check Box 510">
              <controlPr defaultSize="0" autoFill="0" autoLine="0" autoPict="0">
                <anchor moveWithCells="1">
                  <from>
                    <xdr:col>18</xdr:col>
                    <xdr:colOff>19050</xdr:colOff>
                    <xdr:row>131</xdr:row>
                    <xdr:rowOff>38100</xdr:rowOff>
                  </from>
                  <to>
                    <xdr:col>19</xdr:col>
                    <xdr:colOff>0</xdr:colOff>
                    <xdr:row>131</xdr:row>
                    <xdr:rowOff>247650</xdr:rowOff>
                  </to>
                </anchor>
              </controlPr>
            </control>
          </mc:Choice>
        </mc:AlternateContent>
        <mc:AlternateContent xmlns:mc="http://schemas.openxmlformats.org/markup-compatibility/2006">
          <mc:Choice Requires="x14">
            <control shapeId="1535" r:id="rId75" name="Check Box 511">
              <controlPr defaultSize="0" autoFill="0" autoLine="0" autoPict="0">
                <anchor moveWithCells="1">
                  <from>
                    <xdr:col>15</xdr:col>
                    <xdr:colOff>12700</xdr:colOff>
                    <xdr:row>133</xdr:row>
                    <xdr:rowOff>69850</xdr:rowOff>
                  </from>
                  <to>
                    <xdr:col>15</xdr:col>
                    <xdr:colOff>222250</xdr:colOff>
                    <xdr:row>133</xdr:row>
                    <xdr:rowOff>266700</xdr:rowOff>
                  </to>
                </anchor>
              </controlPr>
            </control>
          </mc:Choice>
        </mc:AlternateContent>
        <mc:AlternateContent xmlns:mc="http://schemas.openxmlformats.org/markup-compatibility/2006">
          <mc:Choice Requires="x14">
            <control shapeId="1536" r:id="rId76" name="Check Box 512">
              <controlPr defaultSize="0" autoFill="0" autoLine="0" autoPict="0">
                <anchor moveWithCells="1">
                  <from>
                    <xdr:col>18</xdr:col>
                    <xdr:colOff>19050</xdr:colOff>
                    <xdr:row>133</xdr:row>
                    <xdr:rowOff>76200</xdr:rowOff>
                  </from>
                  <to>
                    <xdr:col>19</xdr:col>
                    <xdr:colOff>0</xdr:colOff>
                    <xdr:row>133</xdr:row>
                    <xdr:rowOff>279400</xdr:rowOff>
                  </to>
                </anchor>
              </controlPr>
            </control>
          </mc:Choice>
        </mc:AlternateContent>
        <mc:AlternateContent xmlns:mc="http://schemas.openxmlformats.org/markup-compatibility/2006">
          <mc:Choice Requires="x14">
            <control shapeId="1537" r:id="rId77" name="Check Box 513">
              <controlPr defaultSize="0" autoFill="0" autoLine="0" autoPict="0">
                <anchor moveWithCells="1">
                  <from>
                    <xdr:col>15</xdr:col>
                    <xdr:colOff>12700</xdr:colOff>
                    <xdr:row>134</xdr:row>
                    <xdr:rowOff>127000</xdr:rowOff>
                  </from>
                  <to>
                    <xdr:col>15</xdr:col>
                    <xdr:colOff>222250</xdr:colOff>
                    <xdr:row>136</xdr:row>
                    <xdr:rowOff>12700</xdr:rowOff>
                  </to>
                </anchor>
              </controlPr>
            </control>
          </mc:Choice>
        </mc:AlternateContent>
        <mc:AlternateContent xmlns:mc="http://schemas.openxmlformats.org/markup-compatibility/2006">
          <mc:Choice Requires="x14">
            <control shapeId="1538" r:id="rId78" name="Check Box 514">
              <controlPr defaultSize="0" autoFill="0" autoLine="0" autoPict="0">
                <anchor moveWithCells="1">
                  <from>
                    <xdr:col>18</xdr:col>
                    <xdr:colOff>19050</xdr:colOff>
                    <xdr:row>134</xdr:row>
                    <xdr:rowOff>127000</xdr:rowOff>
                  </from>
                  <to>
                    <xdr:col>19</xdr:col>
                    <xdr:colOff>0</xdr:colOff>
                    <xdr:row>136</xdr:row>
                    <xdr:rowOff>12700</xdr:rowOff>
                  </to>
                </anchor>
              </controlPr>
            </control>
          </mc:Choice>
        </mc:AlternateContent>
        <mc:AlternateContent xmlns:mc="http://schemas.openxmlformats.org/markup-compatibility/2006">
          <mc:Choice Requires="x14">
            <control shapeId="1539" r:id="rId79" name="Check Box 515">
              <controlPr defaultSize="0" autoFill="0" autoLine="0" autoPict="0">
                <anchor moveWithCells="1">
                  <from>
                    <xdr:col>15</xdr:col>
                    <xdr:colOff>12700</xdr:colOff>
                    <xdr:row>135</xdr:row>
                    <xdr:rowOff>190500</xdr:rowOff>
                  </from>
                  <to>
                    <xdr:col>15</xdr:col>
                    <xdr:colOff>222250</xdr:colOff>
                    <xdr:row>137</xdr:row>
                    <xdr:rowOff>12700</xdr:rowOff>
                  </to>
                </anchor>
              </controlPr>
            </control>
          </mc:Choice>
        </mc:AlternateContent>
        <mc:AlternateContent xmlns:mc="http://schemas.openxmlformats.org/markup-compatibility/2006">
          <mc:Choice Requires="x14">
            <control shapeId="1540" r:id="rId80" name="Check Box 516">
              <controlPr defaultSize="0" autoFill="0" autoLine="0" autoPict="0">
                <anchor moveWithCells="1">
                  <from>
                    <xdr:col>18</xdr:col>
                    <xdr:colOff>19050</xdr:colOff>
                    <xdr:row>135</xdr:row>
                    <xdr:rowOff>190500</xdr:rowOff>
                  </from>
                  <to>
                    <xdr:col>19</xdr:col>
                    <xdr:colOff>0</xdr:colOff>
                    <xdr:row>137</xdr:row>
                    <xdr:rowOff>12700</xdr:rowOff>
                  </to>
                </anchor>
              </controlPr>
            </control>
          </mc:Choice>
        </mc:AlternateContent>
        <mc:AlternateContent xmlns:mc="http://schemas.openxmlformats.org/markup-compatibility/2006">
          <mc:Choice Requires="x14">
            <control shapeId="1541" r:id="rId81" name="Check Box 517">
              <controlPr defaultSize="0" autoFill="0" autoLine="0" autoPict="0">
                <anchor moveWithCells="1">
                  <from>
                    <xdr:col>15</xdr:col>
                    <xdr:colOff>12700</xdr:colOff>
                    <xdr:row>136</xdr:row>
                    <xdr:rowOff>190500</xdr:rowOff>
                  </from>
                  <to>
                    <xdr:col>15</xdr:col>
                    <xdr:colOff>222250</xdr:colOff>
                    <xdr:row>138</xdr:row>
                    <xdr:rowOff>12700</xdr:rowOff>
                  </to>
                </anchor>
              </controlPr>
            </control>
          </mc:Choice>
        </mc:AlternateContent>
        <mc:AlternateContent xmlns:mc="http://schemas.openxmlformats.org/markup-compatibility/2006">
          <mc:Choice Requires="x14">
            <control shapeId="1542" r:id="rId82" name="Check Box 518">
              <controlPr defaultSize="0" autoFill="0" autoLine="0" autoPict="0">
                <anchor moveWithCells="1">
                  <from>
                    <xdr:col>18</xdr:col>
                    <xdr:colOff>19050</xdr:colOff>
                    <xdr:row>136</xdr:row>
                    <xdr:rowOff>190500</xdr:rowOff>
                  </from>
                  <to>
                    <xdr:col>19</xdr:col>
                    <xdr:colOff>0</xdr:colOff>
                    <xdr:row>138</xdr:row>
                    <xdr:rowOff>12700</xdr:rowOff>
                  </to>
                </anchor>
              </controlPr>
            </control>
          </mc:Choice>
        </mc:AlternateContent>
        <mc:AlternateContent xmlns:mc="http://schemas.openxmlformats.org/markup-compatibility/2006">
          <mc:Choice Requires="x14">
            <control shapeId="1543" r:id="rId83" name="Check Box 519">
              <controlPr defaultSize="0" autoFill="0" autoLine="0" autoPict="0">
                <anchor moveWithCells="1">
                  <from>
                    <xdr:col>15</xdr:col>
                    <xdr:colOff>12700</xdr:colOff>
                    <xdr:row>138</xdr:row>
                    <xdr:rowOff>114300</xdr:rowOff>
                  </from>
                  <to>
                    <xdr:col>15</xdr:col>
                    <xdr:colOff>222250</xdr:colOff>
                    <xdr:row>140</xdr:row>
                    <xdr:rowOff>0</xdr:rowOff>
                  </to>
                </anchor>
              </controlPr>
            </control>
          </mc:Choice>
        </mc:AlternateContent>
        <mc:AlternateContent xmlns:mc="http://schemas.openxmlformats.org/markup-compatibility/2006">
          <mc:Choice Requires="x14">
            <control shapeId="1544" r:id="rId84" name="Check Box 520">
              <controlPr defaultSize="0" autoFill="0" autoLine="0" autoPict="0">
                <anchor moveWithCells="1">
                  <from>
                    <xdr:col>18</xdr:col>
                    <xdr:colOff>19050</xdr:colOff>
                    <xdr:row>138</xdr:row>
                    <xdr:rowOff>114300</xdr:rowOff>
                  </from>
                  <to>
                    <xdr:col>19</xdr:col>
                    <xdr:colOff>0</xdr:colOff>
                    <xdr:row>140</xdr:row>
                    <xdr:rowOff>0</xdr:rowOff>
                  </to>
                </anchor>
              </controlPr>
            </control>
          </mc:Choice>
        </mc:AlternateContent>
        <mc:AlternateContent xmlns:mc="http://schemas.openxmlformats.org/markup-compatibility/2006">
          <mc:Choice Requires="x14">
            <control shapeId="1545" r:id="rId85" name="Check Box 521">
              <controlPr defaultSize="0" autoFill="0" autoLine="0" autoPict="0">
                <anchor moveWithCells="1">
                  <from>
                    <xdr:col>15</xdr:col>
                    <xdr:colOff>12700</xdr:colOff>
                    <xdr:row>139</xdr:row>
                    <xdr:rowOff>190500</xdr:rowOff>
                  </from>
                  <to>
                    <xdr:col>15</xdr:col>
                    <xdr:colOff>222250</xdr:colOff>
                    <xdr:row>141</xdr:row>
                    <xdr:rowOff>12700</xdr:rowOff>
                  </to>
                </anchor>
              </controlPr>
            </control>
          </mc:Choice>
        </mc:AlternateContent>
        <mc:AlternateContent xmlns:mc="http://schemas.openxmlformats.org/markup-compatibility/2006">
          <mc:Choice Requires="x14">
            <control shapeId="1546" r:id="rId86" name="Check Box 522">
              <controlPr defaultSize="0" autoFill="0" autoLine="0" autoPict="0">
                <anchor moveWithCells="1">
                  <from>
                    <xdr:col>18</xdr:col>
                    <xdr:colOff>19050</xdr:colOff>
                    <xdr:row>139</xdr:row>
                    <xdr:rowOff>190500</xdr:rowOff>
                  </from>
                  <to>
                    <xdr:col>19</xdr:col>
                    <xdr:colOff>0</xdr:colOff>
                    <xdr:row>141</xdr:row>
                    <xdr:rowOff>12700</xdr:rowOff>
                  </to>
                </anchor>
              </controlPr>
            </control>
          </mc:Choice>
        </mc:AlternateContent>
        <mc:AlternateContent xmlns:mc="http://schemas.openxmlformats.org/markup-compatibility/2006">
          <mc:Choice Requires="x14">
            <control shapeId="1547" r:id="rId87" name="Check Box 523">
              <controlPr defaultSize="0" autoFill="0" autoLine="0" autoPict="0">
                <anchor moveWithCells="1">
                  <from>
                    <xdr:col>1</xdr:col>
                    <xdr:colOff>0</xdr:colOff>
                    <xdr:row>142</xdr:row>
                    <xdr:rowOff>165100</xdr:rowOff>
                  </from>
                  <to>
                    <xdr:col>1</xdr:col>
                    <xdr:colOff>203200</xdr:colOff>
                    <xdr:row>143</xdr:row>
                    <xdr:rowOff>171450</xdr:rowOff>
                  </to>
                </anchor>
              </controlPr>
            </control>
          </mc:Choice>
        </mc:AlternateContent>
        <mc:AlternateContent xmlns:mc="http://schemas.openxmlformats.org/markup-compatibility/2006">
          <mc:Choice Requires="x14">
            <control shapeId="1549" r:id="rId88" name="Check Box 525">
              <controlPr defaultSize="0" autoFill="0" autoLine="0" autoPict="0">
                <anchor moveWithCells="1">
                  <from>
                    <xdr:col>9</xdr:col>
                    <xdr:colOff>209550</xdr:colOff>
                    <xdr:row>142</xdr:row>
                    <xdr:rowOff>165100</xdr:rowOff>
                  </from>
                  <to>
                    <xdr:col>9</xdr:col>
                    <xdr:colOff>412750</xdr:colOff>
                    <xdr:row>143</xdr:row>
                    <xdr:rowOff>171450</xdr:rowOff>
                  </to>
                </anchor>
              </controlPr>
            </control>
          </mc:Choice>
        </mc:AlternateContent>
        <mc:AlternateContent xmlns:mc="http://schemas.openxmlformats.org/markup-compatibility/2006">
          <mc:Choice Requires="x14">
            <control shapeId="1550" r:id="rId89" name="Check Box 526">
              <controlPr defaultSize="0" autoFill="0" autoLine="0" autoPict="0">
                <anchor moveWithCells="1">
                  <from>
                    <xdr:col>1</xdr:col>
                    <xdr:colOff>0</xdr:colOff>
                    <xdr:row>143</xdr:row>
                    <xdr:rowOff>184150</xdr:rowOff>
                  </from>
                  <to>
                    <xdr:col>1</xdr:col>
                    <xdr:colOff>203200</xdr:colOff>
                    <xdr:row>145</xdr:row>
                    <xdr:rowOff>0</xdr:rowOff>
                  </to>
                </anchor>
              </controlPr>
            </control>
          </mc:Choice>
        </mc:AlternateContent>
        <mc:AlternateContent xmlns:mc="http://schemas.openxmlformats.org/markup-compatibility/2006">
          <mc:Choice Requires="x14">
            <control shapeId="1551" r:id="rId90" name="Check Box 527">
              <controlPr defaultSize="0" autoFill="0" autoLine="0" autoPict="0">
                <anchor moveWithCells="1">
                  <from>
                    <xdr:col>1</xdr:col>
                    <xdr:colOff>0</xdr:colOff>
                    <xdr:row>144</xdr:row>
                    <xdr:rowOff>184150</xdr:rowOff>
                  </from>
                  <to>
                    <xdr:col>1</xdr:col>
                    <xdr:colOff>203200</xdr:colOff>
                    <xdr:row>146</xdr:row>
                    <xdr:rowOff>0</xdr:rowOff>
                  </to>
                </anchor>
              </controlPr>
            </control>
          </mc:Choice>
        </mc:AlternateContent>
        <mc:AlternateContent xmlns:mc="http://schemas.openxmlformats.org/markup-compatibility/2006">
          <mc:Choice Requires="x14">
            <control shapeId="1552" r:id="rId91" name="Check Box 528">
              <controlPr defaultSize="0" autoFill="0" autoLine="0" autoPict="0">
                <anchor moveWithCells="1">
                  <from>
                    <xdr:col>9</xdr:col>
                    <xdr:colOff>209550</xdr:colOff>
                    <xdr:row>143</xdr:row>
                    <xdr:rowOff>184150</xdr:rowOff>
                  </from>
                  <to>
                    <xdr:col>9</xdr:col>
                    <xdr:colOff>412750</xdr:colOff>
                    <xdr:row>145</xdr:row>
                    <xdr:rowOff>0</xdr:rowOff>
                  </to>
                </anchor>
              </controlPr>
            </control>
          </mc:Choice>
        </mc:AlternateContent>
        <mc:AlternateContent xmlns:mc="http://schemas.openxmlformats.org/markup-compatibility/2006">
          <mc:Choice Requires="x14">
            <control shapeId="1553" r:id="rId92" name="Check Box 529">
              <controlPr defaultSize="0" autoFill="0" autoLine="0" autoPict="0">
                <anchor moveWithCells="1">
                  <from>
                    <xdr:col>9</xdr:col>
                    <xdr:colOff>209550</xdr:colOff>
                    <xdr:row>144</xdr:row>
                    <xdr:rowOff>184150</xdr:rowOff>
                  </from>
                  <to>
                    <xdr:col>9</xdr:col>
                    <xdr:colOff>412750</xdr:colOff>
                    <xdr:row>146</xdr:row>
                    <xdr:rowOff>0</xdr:rowOff>
                  </to>
                </anchor>
              </controlPr>
            </control>
          </mc:Choice>
        </mc:AlternateContent>
        <mc:AlternateContent xmlns:mc="http://schemas.openxmlformats.org/markup-compatibility/2006">
          <mc:Choice Requires="x14">
            <control shapeId="1554" r:id="rId93" name="Check Box 530">
              <controlPr defaultSize="0" autoFill="0" autoLine="0" autoPict="0">
                <anchor moveWithCells="1">
                  <from>
                    <xdr:col>13</xdr:col>
                    <xdr:colOff>12700</xdr:colOff>
                    <xdr:row>143</xdr:row>
                    <xdr:rowOff>171450</xdr:rowOff>
                  </from>
                  <to>
                    <xdr:col>14</xdr:col>
                    <xdr:colOff>0</xdr:colOff>
                    <xdr:row>144</xdr:row>
                    <xdr:rowOff>184150</xdr:rowOff>
                  </to>
                </anchor>
              </controlPr>
            </control>
          </mc:Choice>
        </mc:AlternateContent>
        <mc:AlternateContent xmlns:mc="http://schemas.openxmlformats.org/markup-compatibility/2006">
          <mc:Choice Requires="x14">
            <control shapeId="1555" r:id="rId94" name="Check Box 531">
              <controlPr defaultSize="0" autoFill="0" autoLine="0" autoPict="0">
                <anchor moveWithCells="1">
                  <from>
                    <xdr:col>13</xdr:col>
                    <xdr:colOff>12700</xdr:colOff>
                    <xdr:row>144</xdr:row>
                    <xdr:rowOff>171450</xdr:rowOff>
                  </from>
                  <to>
                    <xdr:col>14</xdr:col>
                    <xdr:colOff>0</xdr:colOff>
                    <xdr:row>145</xdr:row>
                    <xdr:rowOff>184150</xdr:rowOff>
                  </to>
                </anchor>
              </controlPr>
            </control>
          </mc:Choice>
        </mc:AlternateContent>
        <mc:AlternateContent xmlns:mc="http://schemas.openxmlformats.org/markup-compatibility/2006">
          <mc:Choice Requires="x14">
            <control shapeId="1556" r:id="rId95" name="Check Box 532">
              <controlPr defaultSize="0" autoFill="0" autoLine="0" autoPict="0">
                <anchor moveWithCells="1">
                  <from>
                    <xdr:col>15</xdr:col>
                    <xdr:colOff>0</xdr:colOff>
                    <xdr:row>156</xdr:row>
                    <xdr:rowOff>152400</xdr:rowOff>
                  </from>
                  <to>
                    <xdr:col>15</xdr:col>
                    <xdr:colOff>209550</xdr:colOff>
                    <xdr:row>158</xdr:row>
                    <xdr:rowOff>0</xdr:rowOff>
                  </to>
                </anchor>
              </controlPr>
            </control>
          </mc:Choice>
        </mc:AlternateContent>
        <mc:AlternateContent xmlns:mc="http://schemas.openxmlformats.org/markup-compatibility/2006">
          <mc:Choice Requires="x14">
            <control shapeId="1557" r:id="rId96" name="Check Box 533">
              <controlPr defaultSize="0" autoFill="0" autoLine="0" autoPict="0">
                <anchor moveWithCells="1">
                  <from>
                    <xdr:col>18</xdr:col>
                    <xdr:colOff>12700</xdr:colOff>
                    <xdr:row>156</xdr:row>
                    <xdr:rowOff>152400</xdr:rowOff>
                  </from>
                  <to>
                    <xdr:col>18</xdr:col>
                    <xdr:colOff>222250</xdr:colOff>
                    <xdr:row>158</xdr:row>
                    <xdr:rowOff>0</xdr:rowOff>
                  </to>
                </anchor>
              </controlPr>
            </control>
          </mc:Choice>
        </mc:AlternateContent>
        <mc:AlternateContent xmlns:mc="http://schemas.openxmlformats.org/markup-compatibility/2006">
          <mc:Choice Requires="x14">
            <control shapeId="1560" r:id="rId97" name="Check Box 536">
              <controlPr defaultSize="0" autoFill="0" autoLine="0" autoPict="0">
                <anchor moveWithCells="1">
                  <from>
                    <xdr:col>1</xdr:col>
                    <xdr:colOff>12700</xdr:colOff>
                    <xdr:row>159</xdr:row>
                    <xdr:rowOff>171450</xdr:rowOff>
                  </from>
                  <to>
                    <xdr:col>1</xdr:col>
                    <xdr:colOff>209550</xdr:colOff>
                    <xdr:row>160</xdr:row>
                    <xdr:rowOff>184150</xdr:rowOff>
                  </to>
                </anchor>
              </controlPr>
            </control>
          </mc:Choice>
        </mc:AlternateContent>
        <mc:AlternateContent xmlns:mc="http://schemas.openxmlformats.org/markup-compatibility/2006">
          <mc:Choice Requires="x14">
            <control shapeId="1561" r:id="rId98" name="Check Box 537">
              <controlPr defaultSize="0" autoFill="0" autoLine="0" autoPict="0">
                <anchor moveWithCells="1">
                  <from>
                    <xdr:col>1</xdr:col>
                    <xdr:colOff>12700</xdr:colOff>
                    <xdr:row>160</xdr:row>
                    <xdr:rowOff>171450</xdr:rowOff>
                  </from>
                  <to>
                    <xdr:col>1</xdr:col>
                    <xdr:colOff>209550</xdr:colOff>
                    <xdr:row>161</xdr:row>
                    <xdr:rowOff>184150</xdr:rowOff>
                  </to>
                </anchor>
              </controlPr>
            </control>
          </mc:Choice>
        </mc:AlternateContent>
        <mc:AlternateContent xmlns:mc="http://schemas.openxmlformats.org/markup-compatibility/2006">
          <mc:Choice Requires="x14">
            <control shapeId="1562" r:id="rId99" name="Check Box 538">
              <controlPr defaultSize="0" autoFill="0" autoLine="0" autoPict="0">
                <anchor moveWithCells="1">
                  <from>
                    <xdr:col>5</xdr:col>
                    <xdr:colOff>19050</xdr:colOff>
                    <xdr:row>159</xdr:row>
                    <xdr:rowOff>171450</xdr:rowOff>
                  </from>
                  <to>
                    <xdr:col>6</xdr:col>
                    <xdr:colOff>0</xdr:colOff>
                    <xdr:row>160</xdr:row>
                    <xdr:rowOff>184150</xdr:rowOff>
                  </to>
                </anchor>
              </controlPr>
            </control>
          </mc:Choice>
        </mc:AlternateContent>
        <mc:AlternateContent xmlns:mc="http://schemas.openxmlformats.org/markup-compatibility/2006">
          <mc:Choice Requires="x14">
            <control shapeId="1563" r:id="rId100" name="Check Box 539">
              <controlPr defaultSize="0" autoFill="0" autoLine="0" autoPict="0">
                <anchor moveWithCells="1">
                  <from>
                    <xdr:col>5</xdr:col>
                    <xdr:colOff>19050</xdr:colOff>
                    <xdr:row>160</xdr:row>
                    <xdr:rowOff>171450</xdr:rowOff>
                  </from>
                  <to>
                    <xdr:col>6</xdr:col>
                    <xdr:colOff>0</xdr:colOff>
                    <xdr:row>161</xdr:row>
                    <xdr:rowOff>184150</xdr:rowOff>
                  </to>
                </anchor>
              </controlPr>
            </control>
          </mc:Choice>
        </mc:AlternateContent>
        <mc:AlternateContent xmlns:mc="http://schemas.openxmlformats.org/markup-compatibility/2006">
          <mc:Choice Requires="x14">
            <control shapeId="1564" r:id="rId101" name="Check Box 540">
              <controlPr defaultSize="0" autoFill="0" autoLine="0" autoPict="0">
                <anchor moveWithCells="1">
                  <from>
                    <xdr:col>9</xdr:col>
                    <xdr:colOff>228600</xdr:colOff>
                    <xdr:row>159</xdr:row>
                    <xdr:rowOff>171450</xdr:rowOff>
                  </from>
                  <to>
                    <xdr:col>10</xdr:col>
                    <xdr:colOff>12700</xdr:colOff>
                    <xdr:row>160</xdr:row>
                    <xdr:rowOff>184150</xdr:rowOff>
                  </to>
                </anchor>
              </controlPr>
            </control>
          </mc:Choice>
        </mc:AlternateContent>
        <mc:AlternateContent xmlns:mc="http://schemas.openxmlformats.org/markup-compatibility/2006">
          <mc:Choice Requires="x14">
            <control shapeId="1565" r:id="rId102" name="Check Box 541">
              <controlPr defaultSize="0" autoFill="0" autoLine="0" autoPict="0">
                <anchor moveWithCells="1">
                  <from>
                    <xdr:col>9</xdr:col>
                    <xdr:colOff>228600</xdr:colOff>
                    <xdr:row>160</xdr:row>
                    <xdr:rowOff>171450</xdr:rowOff>
                  </from>
                  <to>
                    <xdr:col>10</xdr:col>
                    <xdr:colOff>12700</xdr:colOff>
                    <xdr:row>161</xdr:row>
                    <xdr:rowOff>184150</xdr:rowOff>
                  </to>
                </anchor>
              </controlPr>
            </control>
          </mc:Choice>
        </mc:AlternateContent>
        <mc:AlternateContent xmlns:mc="http://schemas.openxmlformats.org/markup-compatibility/2006">
          <mc:Choice Requires="x14">
            <control shapeId="1566" r:id="rId103" name="Check Box 542">
              <controlPr defaultSize="0" autoFill="0" autoLine="0" autoPict="0">
                <anchor moveWithCells="1">
                  <from>
                    <xdr:col>13</xdr:col>
                    <xdr:colOff>19050</xdr:colOff>
                    <xdr:row>159</xdr:row>
                    <xdr:rowOff>171450</xdr:rowOff>
                  </from>
                  <to>
                    <xdr:col>14</xdr:col>
                    <xdr:colOff>12700</xdr:colOff>
                    <xdr:row>160</xdr:row>
                    <xdr:rowOff>184150</xdr:rowOff>
                  </to>
                </anchor>
              </controlPr>
            </control>
          </mc:Choice>
        </mc:AlternateContent>
        <mc:AlternateContent xmlns:mc="http://schemas.openxmlformats.org/markup-compatibility/2006">
          <mc:Choice Requires="x14">
            <control shapeId="1567" r:id="rId104" name="Check Box 543">
              <controlPr defaultSize="0" autoFill="0" autoLine="0" autoPict="0">
                <anchor moveWithCells="1">
                  <from>
                    <xdr:col>13</xdr:col>
                    <xdr:colOff>19050</xdr:colOff>
                    <xdr:row>160</xdr:row>
                    <xdr:rowOff>171450</xdr:rowOff>
                  </from>
                  <to>
                    <xdr:col>14</xdr:col>
                    <xdr:colOff>12700</xdr:colOff>
                    <xdr:row>161</xdr:row>
                    <xdr:rowOff>184150</xdr:rowOff>
                  </to>
                </anchor>
              </controlPr>
            </control>
          </mc:Choice>
        </mc:AlternateContent>
        <mc:AlternateContent xmlns:mc="http://schemas.openxmlformats.org/markup-compatibility/2006">
          <mc:Choice Requires="x14">
            <control shapeId="1568" r:id="rId105" name="Check Box 544">
              <controlPr defaultSize="0" autoFill="0" autoLine="0" autoPict="0">
                <anchor moveWithCells="1">
                  <from>
                    <xdr:col>15</xdr:col>
                    <xdr:colOff>19050</xdr:colOff>
                    <xdr:row>163</xdr:row>
                    <xdr:rowOff>57150</xdr:rowOff>
                  </from>
                  <to>
                    <xdr:col>16</xdr:col>
                    <xdr:colOff>0</xdr:colOff>
                    <xdr:row>163</xdr:row>
                    <xdr:rowOff>260350</xdr:rowOff>
                  </to>
                </anchor>
              </controlPr>
            </control>
          </mc:Choice>
        </mc:AlternateContent>
        <mc:AlternateContent xmlns:mc="http://schemas.openxmlformats.org/markup-compatibility/2006">
          <mc:Choice Requires="x14">
            <control shapeId="1569" r:id="rId106" name="Check Box 545">
              <controlPr defaultSize="0" autoFill="0" autoLine="0" autoPict="0">
                <anchor moveWithCells="1">
                  <from>
                    <xdr:col>18</xdr:col>
                    <xdr:colOff>31750</xdr:colOff>
                    <xdr:row>163</xdr:row>
                    <xdr:rowOff>57150</xdr:rowOff>
                  </from>
                  <to>
                    <xdr:col>19</xdr:col>
                    <xdr:colOff>12700</xdr:colOff>
                    <xdr:row>163</xdr:row>
                    <xdr:rowOff>260350</xdr:rowOff>
                  </to>
                </anchor>
              </controlPr>
            </control>
          </mc:Choice>
        </mc:AlternateContent>
        <mc:AlternateContent xmlns:mc="http://schemas.openxmlformats.org/markup-compatibility/2006">
          <mc:Choice Requires="x14">
            <control shapeId="1570" r:id="rId107" name="Check Box 546">
              <controlPr defaultSize="0" autoFill="0" autoLine="0" autoPict="0">
                <anchor moveWithCells="1">
                  <from>
                    <xdr:col>15</xdr:col>
                    <xdr:colOff>19050</xdr:colOff>
                    <xdr:row>164</xdr:row>
                    <xdr:rowOff>127000</xdr:rowOff>
                  </from>
                  <to>
                    <xdr:col>16</xdr:col>
                    <xdr:colOff>0</xdr:colOff>
                    <xdr:row>166</xdr:row>
                    <xdr:rowOff>12700</xdr:rowOff>
                  </to>
                </anchor>
              </controlPr>
            </control>
          </mc:Choice>
        </mc:AlternateContent>
        <mc:AlternateContent xmlns:mc="http://schemas.openxmlformats.org/markup-compatibility/2006">
          <mc:Choice Requires="x14">
            <control shapeId="1571" r:id="rId108" name="Check Box 547">
              <controlPr defaultSize="0" autoFill="0" autoLine="0" autoPict="0">
                <anchor moveWithCells="1">
                  <from>
                    <xdr:col>18</xdr:col>
                    <xdr:colOff>31750</xdr:colOff>
                    <xdr:row>164</xdr:row>
                    <xdr:rowOff>127000</xdr:rowOff>
                  </from>
                  <to>
                    <xdr:col>19</xdr:col>
                    <xdr:colOff>12700</xdr:colOff>
                    <xdr:row>166</xdr:row>
                    <xdr:rowOff>12700</xdr:rowOff>
                  </to>
                </anchor>
              </controlPr>
            </control>
          </mc:Choice>
        </mc:AlternateContent>
        <mc:AlternateContent xmlns:mc="http://schemas.openxmlformats.org/markup-compatibility/2006">
          <mc:Choice Requires="x14">
            <control shapeId="1572" r:id="rId109" name="Check Box 548">
              <controlPr defaultSize="0" autoFill="0" autoLine="0" autoPict="0">
                <anchor moveWithCells="1">
                  <from>
                    <xdr:col>15</xdr:col>
                    <xdr:colOff>19050</xdr:colOff>
                    <xdr:row>167</xdr:row>
                    <xdr:rowOff>69850</xdr:rowOff>
                  </from>
                  <to>
                    <xdr:col>16</xdr:col>
                    <xdr:colOff>0</xdr:colOff>
                    <xdr:row>167</xdr:row>
                    <xdr:rowOff>266700</xdr:rowOff>
                  </to>
                </anchor>
              </controlPr>
            </control>
          </mc:Choice>
        </mc:AlternateContent>
        <mc:AlternateContent xmlns:mc="http://schemas.openxmlformats.org/markup-compatibility/2006">
          <mc:Choice Requires="x14">
            <control shapeId="1573" r:id="rId110" name="Check Box 549">
              <controlPr defaultSize="0" autoFill="0" autoLine="0" autoPict="0">
                <anchor moveWithCells="1">
                  <from>
                    <xdr:col>18</xdr:col>
                    <xdr:colOff>38100</xdr:colOff>
                    <xdr:row>167</xdr:row>
                    <xdr:rowOff>69850</xdr:rowOff>
                  </from>
                  <to>
                    <xdr:col>19</xdr:col>
                    <xdr:colOff>19050</xdr:colOff>
                    <xdr:row>167</xdr:row>
                    <xdr:rowOff>266700</xdr:rowOff>
                  </to>
                </anchor>
              </controlPr>
            </control>
          </mc:Choice>
        </mc:AlternateContent>
        <mc:AlternateContent xmlns:mc="http://schemas.openxmlformats.org/markup-compatibility/2006">
          <mc:Choice Requires="x14">
            <control shapeId="1574" r:id="rId111" name="Check Box 550">
              <controlPr defaultSize="0" autoFill="0" autoLine="0" autoPict="0">
                <anchor moveWithCells="1">
                  <from>
                    <xdr:col>15</xdr:col>
                    <xdr:colOff>19050</xdr:colOff>
                    <xdr:row>170</xdr:row>
                    <xdr:rowOff>69850</xdr:rowOff>
                  </from>
                  <to>
                    <xdr:col>16</xdr:col>
                    <xdr:colOff>0</xdr:colOff>
                    <xdr:row>170</xdr:row>
                    <xdr:rowOff>266700</xdr:rowOff>
                  </to>
                </anchor>
              </controlPr>
            </control>
          </mc:Choice>
        </mc:AlternateContent>
        <mc:AlternateContent xmlns:mc="http://schemas.openxmlformats.org/markup-compatibility/2006">
          <mc:Choice Requires="x14">
            <control shapeId="1575" r:id="rId112" name="Check Box 551">
              <controlPr defaultSize="0" autoFill="0" autoLine="0" autoPict="0">
                <anchor moveWithCells="1">
                  <from>
                    <xdr:col>18</xdr:col>
                    <xdr:colOff>31750</xdr:colOff>
                    <xdr:row>170</xdr:row>
                    <xdr:rowOff>69850</xdr:rowOff>
                  </from>
                  <to>
                    <xdr:col>19</xdr:col>
                    <xdr:colOff>12700</xdr:colOff>
                    <xdr:row>170</xdr:row>
                    <xdr:rowOff>266700</xdr:rowOff>
                  </to>
                </anchor>
              </controlPr>
            </control>
          </mc:Choice>
        </mc:AlternateContent>
        <mc:AlternateContent xmlns:mc="http://schemas.openxmlformats.org/markup-compatibility/2006">
          <mc:Choice Requires="x14">
            <control shapeId="1576" r:id="rId113" name="Check Box 552">
              <controlPr defaultSize="0" autoFill="0" autoLine="0" autoPict="0">
                <anchor moveWithCells="1">
                  <from>
                    <xdr:col>15</xdr:col>
                    <xdr:colOff>19050</xdr:colOff>
                    <xdr:row>173</xdr:row>
                    <xdr:rowOff>184150</xdr:rowOff>
                  </from>
                  <to>
                    <xdr:col>16</xdr:col>
                    <xdr:colOff>0</xdr:colOff>
                    <xdr:row>175</xdr:row>
                    <xdr:rowOff>0</xdr:rowOff>
                  </to>
                </anchor>
              </controlPr>
            </control>
          </mc:Choice>
        </mc:AlternateContent>
        <mc:AlternateContent xmlns:mc="http://schemas.openxmlformats.org/markup-compatibility/2006">
          <mc:Choice Requires="x14">
            <control shapeId="1577" r:id="rId114" name="Check Box 553">
              <controlPr defaultSize="0" autoFill="0" autoLine="0" autoPict="0">
                <anchor moveWithCells="1">
                  <from>
                    <xdr:col>18</xdr:col>
                    <xdr:colOff>31750</xdr:colOff>
                    <xdr:row>173</xdr:row>
                    <xdr:rowOff>184150</xdr:rowOff>
                  </from>
                  <to>
                    <xdr:col>19</xdr:col>
                    <xdr:colOff>12700</xdr:colOff>
                    <xdr:row>175</xdr:row>
                    <xdr:rowOff>0</xdr:rowOff>
                  </to>
                </anchor>
              </controlPr>
            </control>
          </mc:Choice>
        </mc:AlternateContent>
        <mc:AlternateContent xmlns:mc="http://schemas.openxmlformats.org/markup-compatibility/2006">
          <mc:Choice Requires="x14">
            <control shapeId="1578" r:id="rId115" name="Check Box 554">
              <controlPr defaultSize="0" autoFill="0" autoLine="0" autoPict="0">
                <anchor moveWithCells="1">
                  <from>
                    <xdr:col>15</xdr:col>
                    <xdr:colOff>19050</xdr:colOff>
                    <xdr:row>175</xdr:row>
                    <xdr:rowOff>69850</xdr:rowOff>
                  </from>
                  <to>
                    <xdr:col>16</xdr:col>
                    <xdr:colOff>0</xdr:colOff>
                    <xdr:row>175</xdr:row>
                    <xdr:rowOff>266700</xdr:rowOff>
                  </to>
                </anchor>
              </controlPr>
            </control>
          </mc:Choice>
        </mc:AlternateContent>
        <mc:AlternateContent xmlns:mc="http://schemas.openxmlformats.org/markup-compatibility/2006">
          <mc:Choice Requires="x14">
            <control shapeId="1579" r:id="rId116" name="Check Box 555">
              <controlPr defaultSize="0" autoFill="0" autoLine="0" autoPict="0">
                <anchor moveWithCells="1">
                  <from>
                    <xdr:col>18</xdr:col>
                    <xdr:colOff>31750</xdr:colOff>
                    <xdr:row>175</xdr:row>
                    <xdr:rowOff>69850</xdr:rowOff>
                  </from>
                  <to>
                    <xdr:col>19</xdr:col>
                    <xdr:colOff>12700</xdr:colOff>
                    <xdr:row>175</xdr:row>
                    <xdr:rowOff>266700</xdr:rowOff>
                  </to>
                </anchor>
              </controlPr>
            </control>
          </mc:Choice>
        </mc:AlternateContent>
        <mc:AlternateContent xmlns:mc="http://schemas.openxmlformats.org/markup-compatibility/2006">
          <mc:Choice Requires="x14">
            <control shapeId="1580" r:id="rId117" name="Check Box 556">
              <controlPr defaultSize="0" autoFill="0" autoLine="0" autoPict="0">
                <anchor moveWithCells="1">
                  <from>
                    <xdr:col>15</xdr:col>
                    <xdr:colOff>19050</xdr:colOff>
                    <xdr:row>177</xdr:row>
                    <xdr:rowOff>0</xdr:rowOff>
                  </from>
                  <to>
                    <xdr:col>16</xdr:col>
                    <xdr:colOff>0</xdr:colOff>
                    <xdr:row>178</xdr:row>
                    <xdr:rowOff>19050</xdr:rowOff>
                  </to>
                </anchor>
              </controlPr>
            </control>
          </mc:Choice>
        </mc:AlternateContent>
        <mc:AlternateContent xmlns:mc="http://schemas.openxmlformats.org/markup-compatibility/2006">
          <mc:Choice Requires="x14">
            <control shapeId="1581" r:id="rId118" name="Check Box 557">
              <controlPr defaultSize="0" autoFill="0" autoLine="0" autoPict="0">
                <anchor moveWithCells="1">
                  <from>
                    <xdr:col>18</xdr:col>
                    <xdr:colOff>31750</xdr:colOff>
                    <xdr:row>177</xdr:row>
                    <xdr:rowOff>0</xdr:rowOff>
                  </from>
                  <to>
                    <xdr:col>19</xdr:col>
                    <xdr:colOff>12700</xdr:colOff>
                    <xdr:row>178</xdr:row>
                    <xdr:rowOff>19050</xdr:rowOff>
                  </to>
                </anchor>
              </controlPr>
            </control>
          </mc:Choice>
        </mc:AlternateContent>
        <mc:AlternateContent xmlns:mc="http://schemas.openxmlformats.org/markup-compatibility/2006">
          <mc:Choice Requires="x14">
            <control shapeId="1582" r:id="rId119" name="Check Box 558">
              <controlPr defaultSize="0" autoFill="0" autoLine="0" autoPict="0">
                <anchor moveWithCells="1">
                  <from>
                    <xdr:col>15</xdr:col>
                    <xdr:colOff>19050</xdr:colOff>
                    <xdr:row>185</xdr:row>
                    <xdr:rowOff>50800</xdr:rowOff>
                  </from>
                  <to>
                    <xdr:col>16</xdr:col>
                    <xdr:colOff>0</xdr:colOff>
                    <xdr:row>185</xdr:row>
                    <xdr:rowOff>260350</xdr:rowOff>
                  </to>
                </anchor>
              </controlPr>
            </control>
          </mc:Choice>
        </mc:AlternateContent>
        <mc:AlternateContent xmlns:mc="http://schemas.openxmlformats.org/markup-compatibility/2006">
          <mc:Choice Requires="x14">
            <control shapeId="1583" r:id="rId120" name="Check Box 559">
              <controlPr defaultSize="0" autoFill="0" autoLine="0" autoPict="0">
                <anchor moveWithCells="1">
                  <from>
                    <xdr:col>18</xdr:col>
                    <xdr:colOff>31750</xdr:colOff>
                    <xdr:row>185</xdr:row>
                    <xdr:rowOff>50800</xdr:rowOff>
                  </from>
                  <to>
                    <xdr:col>19</xdr:col>
                    <xdr:colOff>12700</xdr:colOff>
                    <xdr:row>185</xdr:row>
                    <xdr:rowOff>260350</xdr:rowOff>
                  </to>
                </anchor>
              </controlPr>
            </control>
          </mc:Choice>
        </mc:AlternateContent>
        <mc:AlternateContent xmlns:mc="http://schemas.openxmlformats.org/markup-compatibility/2006">
          <mc:Choice Requires="x14">
            <control shapeId="1584" r:id="rId121" name="Check Box 560">
              <controlPr defaultSize="0" autoFill="0" autoLine="0" autoPict="0">
                <anchor moveWithCells="1">
                  <from>
                    <xdr:col>15</xdr:col>
                    <xdr:colOff>19050</xdr:colOff>
                    <xdr:row>186</xdr:row>
                    <xdr:rowOff>127000</xdr:rowOff>
                  </from>
                  <to>
                    <xdr:col>16</xdr:col>
                    <xdr:colOff>0</xdr:colOff>
                    <xdr:row>188</xdr:row>
                    <xdr:rowOff>12700</xdr:rowOff>
                  </to>
                </anchor>
              </controlPr>
            </control>
          </mc:Choice>
        </mc:AlternateContent>
        <mc:AlternateContent xmlns:mc="http://schemas.openxmlformats.org/markup-compatibility/2006">
          <mc:Choice Requires="x14">
            <control shapeId="1585" r:id="rId122" name="Check Box 561">
              <controlPr defaultSize="0" autoFill="0" autoLine="0" autoPict="0">
                <anchor moveWithCells="1">
                  <from>
                    <xdr:col>18</xdr:col>
                    <xdr:colOff>31750</xdr:colOff>
                    <xdr:row>186</xdr:row>
                    <xdr:rowOff>127000</xdr:rowOff>
                  </from>
                  <to>
                    <xdr:col>19</xdr:col>
                    <xdr:colOff>12700</xdr:colOff>
                    <xdr:row>188</xdr:row>
                    <xdr:rowOff>12700</xdr:rowOff>
                  </to>
                </anchor>
              </controlPr>
            </control>
          </mc:Choice>
        </mc:AlternateContent>
        <mc:AlternateContent xmlns:mc="http://schemas.openxmlformats.org/markup-compatibility/2006">
          <mc:Choice Requires="x14">
            <control shapeId="1586" r:id="rId123" name="Check Box 562">
              <controlPr defaultSize="0" autoFill="0" autoLine="0" autoPict="0">
                <anchor moveWithCells="1">
                  <from>
                    <xdr:col>15</xdr:col>
                    <xdr:colOff>19050</xdr:colOff>
                    <xdr:row>189</xdr:row>
                    <xdr:rowOff>31750</xdr:rowOff>
                  </from>
                  <to>
                    <xdr:col>16</xdr:col>
                    <xdr:colOff>0</xdr:colOff>
                    <xdr:row>189</xdr:row>
                    <xdr:rowOff>241300</xdr:rowOff>
                  </to>
                </anchor>
              </controlPr>
            </control>
          </mc:Choice>
        </mc:AlternateContent>
        <mc:AlternateContent xmlns:mc="http://schemas.openxmlformats.org/markup-compatibility/2006">
          <mc:Choice Requires="x14">
            <control shapeId="1587" r:id="rId124" name="Check Box 563">
              <controlPr defaultSize="0" autoFill="0" autoLine="0" autoPict="0">
                <anchor moveWithCells="1">
                  <from>
                    <xdr:col>18</xdr:col>
                    <xdr:colOff>31750</xdr:colOff>
                    <xdr:row>189</xdr:row>
                    <xdr:rowOff>31750</xdr:rowOff>
                  </from>
                  <to>
                    <xdr:col>19</xdr:col>
                    <xdr:colOff>12700</xdr:colOff>
                    <xdr:row>189</xdr:row>
                    <xdr:rowOff>241300</xdr:rowOff>
                  </to>
                </anchor>
              </controlPr>
            </control>
          </mc:Choice>
        </mc:AlternateContent>
        <mc:AlternateContent xmlns:mc="http://schemas.openxmlformats.org/markup-compatibility/2006">
          <mc:Choice Requires="x14">
            <control shapeId="1588" r:id="rId125" name="Check Box 564">
              <controlPr defaultSize="0" autoFill="0" autoLine="0" autoPict="0">
                <anchor moveWithCells="1">
                  <from>
                    <xdr:col>15</xdr:col>
                    <xdr:colOff>19050</xdr:colOff>
                    <xdr:row>189</xdr:row>
                    <xdr:rowOff>317500</xdr:rowOff>
                  </from>
                  <to>
                    <xdr:col>16</xdr:col>
                    <xdr:colOff>0</xdr:colOff>
                    <xdr:row>191</xdr:row>
                    <xdr:rowOff>19050</xdr:rowOff>
                  </to>
                </anchor>
              </controlPr>
            </control>
          </mc:Choice>
        </mc:AlternateContent>
        <mc:AlternateContent xmlns:mc="http://schemas.openxmlformats.org/markup-compatibility/2006">
          <mc:Choice Requires="x14">
            <control shapeId="1589" r:id="rId126" name="Check Box 565">
              <controlPr defaultSize="0" autoFill="0" autoLine="0" autoPict="0">
                <anchor moveWithCells="1">
                  <from>
                    <xdr:col>18</xdr:col>
                    <xdr:colOff>31750</xdr:colOff>
                    <xdr:row>189</xdr:row>
                    <xdr:rowOff>317500</xdr:rowOff>
                  </from>
                  <to>
                    <xdr:col>19</xdr:col>
                    <xdr:colOff>12700</xdr:colOff>
                    <xdr:row>191</xdr:row>
                    <xdr:rowOff>19050</xdr:rowOff>
                  </to>
                </anchor>
              </controlPr>
            </control>
          </mc:Choice>
        </mc:AlternateContent>
        <mc:AlternateContent xmlns:mc="http://schemas.openxmlformats.org/markup-compatibility/2006">
          <mc:Choice Requires="x14">
            <control shapeId="1590" r:id="rId127" name="Check Box 566">
              <controlPr defaultSize="0" autoFill="0" autoLine="0" autoPict="0">
                <anchor moveWithCells="1">
                  <from>
                    <xdr:col>15</xdr:col>
                    <xdr:colOff>19050</xdr:colOff>
                    <xdr:row>191</xdr:row>
                    <xdr:rowOff>12700</xdr:rowOff>
                  </from>
                  <to>
                    <xdr:col>16</xdr:col>
                    <xdr:colOff>0</xdr:colOff>
                    <xdr:row>192</xdr:row>
                    <xdr:rowOff>19050</xdr:rowOff>
                  </to>
                </anchor>
              </controlPr>
            </control>
          </mc:Choice>
        </mc:AlternateContent>
        <mc:AlternateContent xmlns:mc="http://schemas.openxmlformats.org/markup-compatibility/2006">
          <mc:Choice Requires="x14">
            <control shapeId="1591" r:id="rId128" name="Check Box 567">
              <controlPr defaultSize="0" autoFill="0" autoLine="0" autoPict="0">
                <anchor moveWithCells="1">
                  <from>
                    <xdr:col>18</xdr:col>
                    <xdr:colOff>31750</xdr:colOff>
                    <xdr:row>191</xdr:row>
                    <xdr:rowOff>19050</xdr:rowOff>
                  </from>
                  <to>
                    <xdr:col>19</xdr:col>
                    <xdr:colOff>12700</xdr:colOff>
                    <xdr:row>192</xdr:row>
                    <xdr:rowOff>31750</xdr:rowOff>
                  </to>
                </anchor>
              </controlPr>
            </control>
          </mc:Choice>
        </mc:AlternateContent>
        <mc:AlternateContent xmlns:mc="http://schemas.openxmlformats.org/markup-compatibility/2006">
          <mc:Choice Requires="x14">
            <control shapeId="1592" r:id="rId129" name="Check Box 568">
              <controlPr defaultSize="0" autoFill="0" autoLine="0" autoPict="0">
                <anchor moveWithCells="1">
                  <from>
                    <xdr:col>15</xdr:col>
                    <xdr:colOff>19050</xdr:colOff>
                    <xdr:row>192</xdr:row>
                    <xdr:rowOff>12700</xdr:rowOff>
                  </from>
                  <to>
                    <xdr:col>16</xdr:col>
                    <xdr:colOff>0</xdr:colOff>
                    <xdr:row>193</xdr:row>
                    <xdr:rowOff>19050</xdr:rowOff>
                  </to>
                </anchor>
              </controlPr>
            </control>
          </mc:Choice>
        </mc:AlternateContent>
        <mc:AlternateContent xmlns:mc="http://schemas.openxmlformats.org/markup-compatibility/2006">
          <mc:Choice Requires="x14">
            <control shapeId="1593" r:id="rId130" name="Check Box 569">
              <controlPr defaultSize="0" autoFill="0" autoLine="0" autoPict="0">
                <anchor moveWithCells="1">
                  <from>
                    <xdr:col>18</xdr:col>
                    <xdr:colOff>31750</xdr:colOff>
                    <xdr:row>192</xdr:row>
                    <xdr:rowOff>12700</xdr:rowOff>
                  </from>
                  <to>
                    <xdr:col>19</xdr:col>
                    <xdr:colOff>12700</xdr:colOff>
                    <xdr:row>193</xdr:row>
                    <xdr:rowOff>19050</xdr:rowOff>
                  </to>
                </anchor>
              </controlPr>
            </control>
          </mc:Choice>
        </mc:AlternateContent>
        <mc:AlternateContent xmlns:mc="http://schemas.openxmlformats.org/markup-compatibility/2006">
          <mc:Choice Requires="x14">
            <control shapeId="1594" r:id="rId131" name="Check Box 570">
              <controlPr defaultSize="0" autoFill="0" autoLine="0" autoPict="0">
                <anchor moveWithCells="1">
                  <from>
                    <xdr:col>15</xdr:col>
                    <xdr:colOff>12700</xdr:colOff>
                    <xdr:row>118</xdr:row>
                    <xdr:rowOff>107950</xdr:rowOff>
                  </from>
                  <to>
                    <xdr:col>16</xdr:col>
                    <xdr:colOff>0</xdr:colOff>
                    <xdr:row>119</xdr:row>
                    <xdr:rowOff>190500</xdr:rowOff>
                  </to>
                </anchor>
              </controlPr>
            </control>
          </mc:Choice>
        </mc:AlternateContent>
        <mc:AlternateContent xmlns:mc="http://schemas.openxmlformats.org/markup-compatibility/2006">
          <mc:Choice Requires="x14">
            <control shapeId="1595" r:id="rId132" name="Check Box 571">
              <controlPr defaultSize="0" autoFill="0" autoLine="0" autoPict="0">
                <anchor moveWithCells="1">
                  <from>
                    <xdr:col>18</xdr:col>
                    <xdr:colOff>19050</xdr:colOff>
                    <xdr:row>118</xdr:row>
                    <xdr:rowOff>107950</xdr:rowOff>
                  </from>
                  <to>
                    <xdr:col>19</xdr:col>
                    <xdr:colOff>12700</xdr:colOff>
                    <xdr:row>119</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S59"/>
  <sheetViews>
    <sheetView zoomScale="130" zoomScaleNormal="130" zoomScalePageLayoutView="110" workbookViewId="0">
      <selection activeCell="F61" sqref="F61"/>
    </sheetView>
  </sheetViews>
  <sheetFormatPr baseColWidth="10" defaultColWidth="11.453125" defaultRowHeight="14.5" x14ac:dyDescent="0.35"/>
  <cols>
    <col min="1" max="1" width="3.81640625" style="2" customWidth="1"/>
    <col min="2" max="15" width="3.26953125" style="2" customWidth="1"/>
    <col min="16" max="16" width="10" style="2" customWidth="1"/>
    <col min="17" max="17" width="11.453125" style="2"/>
    <col min="18" max="18" width="14" style="2" customWidth="1"/>
    <col min="19" max="21" width="11.453125" style="2"/>
    <col min="22" max="30" width="3.26953125" style="2" customWidth="1"/>
    <col min="31" max="16384" width="11.453125" style="2"/>
  </cols>
  <sheetData>
    <row r="1" spans="2:19" ht="15" thickBot="1" x14ac:dyDescent="0.4"/>
    <row r="2" spans="2:19" x14ac:dyDescent="0.35">
      <c r="B2" s="127"/>
      <c r="C2" s="128"/>
      <c r="D2" s="128"/>
      <c r="E2" s="128"/>
      <c r="F2" s="128"/>
      <c r="G2" s="128"/>
      <c r="H2" s="128"/>
      <c r="I2" s="128"/>
      <c r="J2" s="128"/>
      <c r="K2" s="128"/>
      <c r="L2" s="128"/>
      <c r="M2" s="128"/>
      <c r="N2" s="128"/>
      <c r="O2" s="128"/>
      <c r="P2" s="128"/>
      <c r="Q2" s="128"/>
      <c r="R2" s="128"/>
      <c r="S2" s="129"/>
    </row>
    <row r="3" spans="2:19" x14ac:dyDescent="0.35">
      <c r="B3" s="130"/>
      <c r="C3" s="131"/>
      <c r="D3" s="131"/>
      <c r="E3" s="131"/>
      <c r="F3" s="131"/>
      <c r="G3" s="131"/>
      <c r="H3" s="131"/>
      <c r="I3" s="131"/>
      <c r="J3" s="131"/>
      <c r="K3" s="131"/>
      <c r="L3" s="131"/>
      <c r="M3" s="131"/>
      <c r="N3" s="131"/>
      <c r="O3" s="131"/>
      <c r="P3" s="131"/>
      <c r="Q3" s="131"/>
      <c r="R3" s="131"/>
      <c r="S3" s="132"/>
    </row>
    <row r="4" spans="2:19" ht="18" x14ac:dyDescent="0.35">
      <c r="B4" s="389" t="s">
        <v>49</v>
      </c>
      <c r="C4" s="390"/>
      <c r="D4" s="390"/>
      <c r="E4" s="390"/>
      <c r="F4" s="390"/>
      <c r="G4" s="390"/>
      <c r="H4" s="390"/>
      <c r="I4" s="390"/>
      <c r="J4" s="390"/>
      <c r="K4" s="390"/>
      <c r="L4" s="390"/>
      <c r="M4" s="390"/>
      <c r="N4" s="390"/>
      <c r="O4" s="390"/>
      <c r="P4" s="390"/>
      <c r="Q4" s="390"/>
      <c r="R4" s="390"/>
      <c r="S4" s="391"/>
    </row>
    <row r="5" spans="2:19" x14ac:dyDescent="0.35">
      <c r="B5" s="373"/>
      <c r="C5" s="374"/>
      <c r="D5" s="374"/>
      <c r="E5" s="374"/>
      <c r="F5" s="374"/>
      <c r="G5" s="374"/>
      <c r="H5" s="374"/>
      <c r="I5" s="374"/>
      <c r="J5" s="374"/>
      <c r="K5" s="374"/>
      <c r="L5" s="374"/>
      <c r="M5" s="374"/>
      <c r="N5" s="374"/>
      <c r="O5" s="374"/>
      <c r="P5" s="374"/>
      <c r="Q5" s="374"/>
      <c r="R5" s="374"/>
      <c r="S5" s="375"/>
    </row>
    <row r="6" spans="2:19" x14ac:dyDescent="0.35">
      <c r="B6" s="392" t="str">
        <f>"Lieferant: "&amp;'Supplier questionnaire'!D12</f>
        <v xml:space="preserve">Lieferant: </v>
      </c>
      <c r="C6" s="393"/>
      <c r="D6" s="393"/>
      <c r="E6" s="393"/>
      <c r="F6" s="393"/>
      <c r="G6" s="393"/>
      <c r="H6" s="393"/>
      <c r="I6" s="393"/>
      <c r="J6" s="393"/>
      <c r="K6" s="393"/>
      <c r="L6" s="393"/>
      <c r="M6" s="393"/>
      <c r="N6" s="393"/>
      <c r="O6" s="393"/>
      <c r="P6" s="393"/>
      <c r="Q6" s="393"/>
      <c r="R6" s="393"/>
      <c r="S6" s="394"/>
    </row>
    <row r="7" spans="2:19" x14ac:dyDescent="0.35">
      <c r="B7" s="373"/>
      <c r="C7" s="374"/>
      <c r="D7" s="374"/>
      <c r="E7" s="374"/>
      <c r="F7" s="374"/>
      <c r="G7" s="374"/>
      <c r="H7" s="374"/>
      <c r="I7" s="374"/>
      <c r="J7" s="374"/>
      <c r="K7" s="374"/>
      <c r="L7" s="374"/>
      <c r="M7" s="374"/>
      <c r="N7" s="374"/>
      <c r="O7" s="374"/>
      <c r="P7" s="374"/>
      <c r="Q7" s="374"/>
      <c r="R7" s="374"/>
      <c r="S7" s="375"/>
    </row>
    <row r="8" spans="2:19" x14ac:dyDescent="0.35">
      <c r="B8" s="367" t="s">
        <v>53</v>
      </c>
      <c r="C8" s="368"/>
      <c r="D8" s="368"/>
      <c r="E8" s="368"/>
      <c r="F8" s="133"/>
      <c r="G8" s="133"/>
      <c r="H8" s="133"/>
      <c r="I8" s="133"/>
      <c r="J8" s="133"/>
      <c r="K8" s="133"/>
      <c r="L8" s="133"/>
      <c r="M8" s="133"/>
      <c r="N8" s="133"/>
      <c r="O8" s="133"/>
      <c r="P8" s="133"/>
      <c r="Q8" s="133"/>
      <c r="R8" s="133"/>
      <c r="S8" s="88" t="s">
        <v>13</v>
      </c>
    </row>
    <row r="9" spans="2:19" ht="88.5" customHeight="1" x14ac:dyDescent="0.35">
      <c r="B9" s="376"/>
      <c r="C9" s="369"/>
      <c r="D9" s="369"/>
      <c r="E9" s="369"/>
      <c r="F9" s="369"/>
      <c r="G9" s="369"/>
      <c r="H9" s="369"/>
      <c r="I9" s="369"/>
      <c r="J9" s="369"/>
      <c r="K9" s="369"/>
      <c r="L9" s="369"/>
      <c r="M9" s="369"/>
      <c r="N9" s="369"/>
      <c r="O9" s="369"/>
      <c r="P9" s="369"/>
      <c r="Q9" s="369"/>
      <c r="R9" s="369"/>
      <c r="S9" s="84"/>
    </row>
    <row r="10" spans="2:19" x14ac:dyDescent="0.35">
      <c r="B10" s="373"/>
      <c r="C10" s="374"/>
      <c r="D10" s="374"/>
      <c r="E10" s="374"/>
      <c r="F10" s="374"/>
      <c r="G10" s="374"/>
      <c r="H10" s="374"/>
      <c r="I10" s="374"/>
      <c r="J10" s="374"/>
      <c r="K10" s="374"/>
      <c r="L10" s="374"/>
      <c r="M10" s="374"/>
      <c r="N10" s="374"/>
      <c r="O10" s="374"/>
      <c r="P10" s="374"/>
      <c r="Q10" s="374"/>
      <c r="R10" s="374"/>
      <c r="S10" s="375"/>
    </row>
    <row r="11" spans="2:19" x14ac:dyDescent="0.35">
      <c r="B11" s="85" t="s">
        <v>47</v>
      </c>
      <c r="C11" s="131"/>
      <c r="D11" s="131"/>
      <c r="E11" s="131"/>
      <c r="F11" s="131"/>
      <c r="G11" s="131"/>
      <c r="H11" s="131"/>
      <c r="I11" s="131"/>
      <c r="J11" s="131"/>
      <c r="K11" s="131"/>
      <c r="L11" s="131"/>
      <c r="M11" s="131"/>
      <c r="N11" s="131"/>
      <c r="O11" s="131"/>
      <c r="P11" s="134" t="str">
        <f>Auswertung!F6</f>
        <v>C</v>
      </c>
      <c r="Q11" s="131"/>
      <c r="R11" s="131"/>
      <c r="S11" s="132"/>
    </row>
    <row r="12" spans="2:19" x14ac:dyDescent="0.35">
      <c r="B12" s="376"/>
      <c r="C12" s="369"/>
      <c r="D12" s="369"/>
      <c r="E12" s="369"/>
      <c r="F12" s="369"/>
      <c r="G12" s="369"/>
      <c r="H12" s="369"/>
      <c r="I12" s="369"/>
      <c r="J12" s="369"/>
      <c r="K12" s="369"/>
      <c r="L12" s="369"/>
      <c r="M12" s="369"/>
      <c r="N12" s="369"/>
      <c r="O12" s="369"/>
      <c r="P12" s="369"/>
      <c r="Q12" s="369"/>
      <c r="R12" s="369"/>
      <c r="S12" s="370"/>
    </row>
    <row r="13" spans="2:19" x14ac:dyDescent="0.35">
      <c r="B13" s="365" t="s">
        <v>48</v>
      </c>
      <c r="C13" s="366"/>
      <c r="D13" s="366"/>
      <c r="E13" s="366"/>
      <c r="F13" s="366"/>
      <c r="G13" s="366"/>
      <c r="H13" s="366"/>
      <c r="I13" s="366"/>
      <c r="J13" s="366"/>
      <c r="K13" s="366"/>
      <c r="L13" s="366"/>
      <c r="M13" s="366"/>
      <c r="N13" s="366"/>
      <c r="O13" s="366"/>
      <c r="P13" s="133"/>
      <c r="Q13" s="133"/>
      <c r="R13" s="133"/>
      <c r="S13" s="136"/>
    </row>
    <row r="14" spans="2:19" ht="86.25" customHeight="1" x14ac:dyDescent="0.35">
      <c r="B14" s="376"/>
      <c r="C14" s="369"/>
      <c r="D14" s="369"/>
      <c r="E14" s="369"/>
      <c r="F14" s="369"/>
      <c r="G14" s="369"/>
      <c r="H14" s="369"/>
      <c r="I14" s="369"/>
      <c r="J14" s="369"/>
      <c r="K14" s="369"/>
      <c r="L14" s="369"/>
      <c r="M14" s="369"/>
      <c r="N14" s="369"/>
      <c r="O14" s="369"/>
      <c r="P14" s="369"/>
      <c r="Q14" s="369"/>
      <c r="R14" s="369"/>
      <c r="S14" s="370"/>
    </row>
    <row r="15" spans="2:19" x14ac:dyDescent="0.35">
      <c r="B15" s="373"/>
      <c r="C15" s="374"/>
      <c r="D15" s="374"/>
      <c r="E15" s="374"/>
      <c r="F15" s="374"/>
      <c r="G15" s="374"/>
      <c r="H15" s="374"/>
      <c r="I15" s="374"/>
      <c r="J15" s="374"/>
      <c r="K15" s="374"/>
      <c r="L15" s="374"/>
      <c r="M15" s="374"/>
      <c r="N15" s="374"/>
      <c r="O15" s="374"/>
      <c r="P15" s="374"/>
      <c r="Q15" s="374"/>
      <c r="R15" s="374"/>
      <c r="S15" s="375"/>
    </row>
    <row r="16" spans="2:19" x14ac:dyDescent="0.35">
      <c r="B16" s="365" t="s">
        <v>100</v>
      </c>
      <c r="C16" s="366"/>
      <c r="D16" s="366"/>
      <c r="E16" s="366"/>
      <c r="F16" s="366"/>
      <c r="G16" s="366"/>
      <c r="H16" s="366"/>
      <c r="I16" s="366"/>
      <c r="J16" s="366"/>
      <c r="K16" s="366"/>
      <c r="L16" s="366"/>
      <c r="M16" s="366"/>
      <c r="N16" s="366"/>
      <c r="O16" s="366"/>
      <c r="P16" s="87" t="s">
        <v>56</v>
      </c>
      <c r="Q16" s="133"/>
      <c r="R16" s="133"/>
      <c r="S16" s="136"/>
    </row>
    <row r="17" spans="2:19" ht="29.25" customHeight="1" x14ac:dyDescent="0.35">
      <c r="B17" s="398" t="s">
        <v>44</v>
      </c>
      <c r="C17" s="399"/>
      <c r="D17" s="399"/>
      <c r="E17" s="399"/>
      <c r="F17" s="399"/>
      <c r="G17" s="399"/>
      <c r="H17" s="399"/>
      <c r="I17" s="399"/>
      <c r="J17" s="399"/>
      <c r="K17" s="399"/>
      <c r="L17" s="399"/>
      <c r="M17" s="399"/>
      <c r="N17" s="399"/>
      <c r="O17" s="131"/>
      <c r="P17" s="369"/>
      <c r="Q17" s="369"/>
      <c r="R17" s="369"/>
      <c r="S17" s="370"/>
    </row>
    <row r="18" spans="2:19" ht="29.25" customHeight="1" x14ac:dyDescent="0.35">
      <c r="B18" s="398" t="s">
        <v>45</v>
      </c>
      <c r="C18" s="399"/>
      <c r="D18" s="399"/>
      <c r="E18" s="399"/>
      <c r="F18" s="399"/>
      <c r="G18" s="399"/>
      <c r="H18" s="399"/>
      <c r="I18" s="399"/>
      <c r="J18" s="399"/>
      <c r="K18" s="399"/>
      <c r="L18" s="399"/>
      <c r="M18" s="399"/>
      <c r="N18" s="399"/>
      <c r="O18" s="131"/>
      <c r="P18" s="369"/>
      <c r="Q18" s="369"/>
      <c r="R18" s="369"/>
      <c r="S18" s="370"/>
    </row>
    <row r="19" spans="2:19" x14ac:dyDescent="0.35">
      <c r="B19" s="371" t="s">
        <v>57</v>
      </c>
      <c r="C19" s="372"/>
      <c r="D19" s="372"/>
      <c r="E19" s="372"/>
      <c r="F19" s="372"/>
      <c r="G19" s="372"/>
      <c r="H19" s="372"/>
      <c r="I19" s="372"/>
      <c r="J19" s="372"/>
      <c r="K19" s="372"/>
      <c r="L19" s="372"/>
      <c r="M19" s="372"/>
      <c r="N19" s="372"/>
      <c r="O19" s="131"/>
      <c r="P19" s="137"/>
      <c r="Q19" s="137"/>
      <c r="R19" s="137"/>
      <c r="S19" s="138"/>
    </row>
    <row r="20" spans="2:19" ht="15" customHeight="1" x14ac:dyDescent="0.35">
      <c r="B20" s="400" t="s">
        <v>68</v>
      </c>
      <c r="C20" s="401"/>
      <c r="D20" s="401"/>
      <c r="E20" s="401"/>
      <c r="F20" s="401"/>
      <c r="G20" s="401"/>
      <c r="H20" s="401"/>
      <c r="I20" s="401"/>
      <c r="J20" s="401"/>
      <c r="K20" s="401"/>
      <c r="L20" s="401"/>
      <c r="M20" s="401"/>
      <c r="N20" s="401"/>
      <c r="O20" s="131"/>
      <c r="P20" s="131"/>
      <c r="Q20" s="131"/>
      <c r="R20" s="131"/>
      <c r="S20" s="132"/>
    </row>
    <row r="21" spans="2:19" x14ac:dyDescent="0.35">
      <c r="B21" s="371" t="s">
        <v>46</v>
      </c>
      <c r="C21" s="372"/>
      <c r="D21" s="372"/>
      <c r="E21" s="372"/>
      <c r="F21" s="372"/>
      <c r="G21" s="372"/>
      <c r="H21" s="372"/>
      <c r="I21" s="372"/>
      <c r="J21" s="372"/>
      <c r="K21" s="372"/>
      <c r="L21" s="372"/>
      <c r="M21" s="372"/>
      <c r="N21" s="372"/>
      <c r="O21" s="131"/>
      <c r="P21" s="131"/>
      <c r="Q21" s="131"/>
      <c r="R21" s="131"/>
      <c r="S21" s="132"/>
    </row>
    <row r="22" spans="2:19" x14ac:dyDescent="0.35">
      <c r="B22" s="373"/>
      <c r="C22" s="374"/>
      <c r="D22" s="374"/>
      <c r="E22" s="374"/>
      <c r="F22" s="374"/>
      <c r="G22" s="374"/>
      <c r="H22" s="374"/>
      <c r="I22" s="374"/>
      <c r="J22" s="374"/>
      <c r="K22" s="374"/>
      <c r="L22" s="374"/>
      <c r="M22" s="374"/>
      <c r="N22" s="374"/>
      <c r="O22" s="374"/>
      <c r="P22" s="374"/>
      <c r="Q22" s="374"/>
      <c r="R22" s="374"/>
      <c r="S22" s="375"/>
    </row>
    <row r="23" spans="2:19" ht="15" customHeight="1" x14ac:dyDescent="0.35">
      <c r="B23" s="365" t="s">
        <v>65</v>
      </c>
      <c r="C23" s="366"/>
      <c r="D23" s="366"/>
      <c r="E23" s="366"/>
      <c r="F23" s="366"/>
      <c r="G23" s="366"/>
      <c r="H23" s="366"/>
      <c r="I23" s="366"/>
      <c r="J23" s="366"/>
      <c r="K23" s="366"/>
      <c r="L23" s="366"/>
      <c r="M23" s="366"/>
      <c r="N23" s="366"/>
      <c r="O23" s="366"/>
      <c r="P23" s="366"/>
      <c r="Q23" s="366"/>
      <c r="R23" s="366"/>
      <c r="S23" s="382"/>
    </row>
    <row r="24" spans="2:19" ht="24.75" customHeight="1" x14ac:dyDescent="0.35">
      <c r="B24" s="411" t="s">
        <v>51</v>
      </c>
      <c r="C24" s="412"/>
      <c r="D24" s="412"/>
      <c r="E24" s="412"/>
      <c r="F24" s="412"/>
      <c r="G24" s="412"/>
      <c r="H24" s="412"/>
      <c r="I24" s="412"/>
      <c r="J24" s="412"/>
      <c r="K24" s="412"/>
      <c r="L24" s="412"/>
      <c r="M24" s="412"/>
      <c r="N24" s="412"/>
      <c r="O24" s="142"/>
      <c r="P24" s="106" t="s">
        <v>61</v>
      </c>
      <c r="Q24" s="143">
        <f>SUM(P25:P28)</f>
        <v>0</v>
      </c>
      <c r="R24" s="131"/>
      <c r="S24" s="132"/>
    </row>
    <row r="25" spans="2:19" x14ac:dyDescent="0.35">
      <c r="B25" s="402" t="s">
        <v>252</v>
      </c>
      <c r="C25" s="403"/>
      <c r="D25" s="403"/>
      <c r="E25" s="403"/>
      <c r="F25" s="403"/>
      <c r="G25" s="403"/>
      <c r="H25" s="403"/>
      <c r="I25" s="403"/>
      <c r="J25" s="403"/>
      <c r="K25" s="403"/>
      <c r="L25" s="403"/>
      <c r="M25" s="403"/>
      <c r="N25" s="403"/>
      <c r="O25" s="141"/>
      <c r="P25" s="91" t="str">
        <f>IF(Q25=TRUE,1,"")</f>
        <v/>
      </c>
      <c r="Q25" s="144" t="b">
        <v>0</v>
      </c>
      <c r="R25" s="131"/>
      <c r="S25" s="132"/>
    </row>
    <row r="26" spans="2:19" x14ac:dyDescent="0.35">
      <c r="B26" s="404" t="s">
        <v>253</v>
      </c>
      <c r="C26" s="405"/>
      <c r="D26" s="405"/>
      <c r="E26" s="405"/>
      <c r="F26" s="405"/>
      <c r="G26" s="405"/>
      <c r="H26" s="405"/>
      <c r="I26" s="405"/>
      <c r="J26" s="405"/>
      <c r="K26" s="405"/>
      <c r="L26" s="405"/>
      <c r="M26" s="405"/>
      <c r="N26" s="405"/>
      <c r="O26" s="139"/>
      <c r="P26" s="107" t="str">
        <f>IF(Q26=TRUE,2,"")</f>
        <v/>
      </c>
      <c r="Q26" s="144" t="b">
        <v>0</v>
      </c>
      <c r="R26" s="116"/>
      <c r="S26" s="132"/>
    </row>
    <row r="27" spans="2:19" x14ac:dyDescent="0.35">
      <c r="B27" s="402" t="s">
        <v>254</v>
      </c>
      <c r="C27" s="403"/>
      <c r="D27" s="403"/>
      <c r="E27" s="403"/>
      <c r="F27" s="403"/>
      <c r="G27" s="403"/>
      <c r="H27" s="403"/>
      <c r="I27" s="403"/>
      <c r="J27" s="403"/>
      <c r="K27" s="403"/>
      <c r="L27" s="403"/>
      <c r="M27" s="403"/>
      <c r="N27" s="403"/>
      <c r="O27" s="140"/>
      <c r="P27" s="91" t="str">
        <f>IF(Q27=TRUE,3,"")</f>
        <v/>
      </c>
      <c r="Q27" s="144" t="b">
        <v>0</v>
      </c>
      <c r="R27" s="131"/>
      <c r="S27" s="132"/>
    </row>
    <row r="28" spans="2:19" x14ac:dyDescent="0.35">
      <c r="B28" s="404" t="s">
        <v>255</v>
      </c>
      <c r="C28" s="405"/>
      <c r="D28" s="405"/>
      <c r="E28" s="405"/>
      <c r="F28" s="405"/>
      <c r="G28" s="405"/>
      <c r="H28" s="405"/>
      <c r="I28" s="405"/>
      <c r="J28" s="405"/>
      <c r="K28" s="405"/>
      <c r="L28" s="405"/>
      <c r="M28" s="405"/>
      <c r="N28" s="405"/>
      <c r="O28" s="139"/>
      <c r="P28" s="91" t="str">
        <f>IF(Q28=TRUE,4,"")</f>
        <v/>
      </c>
      <c r="Q28" s="144" t="b">
        <v>0</v>
      </c>
      <c r="R28" s="131"/>
      <c r="S28" s="132"/>
    </row>
    <row r="29" spans="2:19" x14ac:dyDescent="0.35">
      <c r="B29" s="373"/>
      <c r="C29" s="374"/>
      <c r="D29" s="374"/>
      <c r="E29" s="374"/>
      <c r="F29" s="374"/>
      <c r="G29" s="374"/>
      <c r="H29" s="374"/>
      <c r="I29" s="374"/>
      <c r="J29" s="374"/>
      <c r="K29" s="374"/>
      <c r="L29" s="374"/>
      <c r="M29" s="374"/>
      <c r="N29" s="374"/>
      <c r="O29" s="374"/>
      <c r="P29" s="374"/>
      <c r="Q29" s="374"/>
      <c r="R29" s="374"/>
      <c r="S29" s="375"/>
    </row>
    <row r="30" spans="2:19" ht="15.5" x14ac:dyDescent="0.35">
      <c r="B30" s="365" t="s">
        <v>52</v>
      </c>
      <c r="C30" s="366"/>
      <c r="D30" s="366"/>
      <c r="E30" s="366"/>
      <c r="F30" s="366"/>
      <c r="G30" s="366"/>
      <c r="H30" s="366"/>
      <c r="I30" s="366"/>
      <c r="J30" s="366"/>
      <c r="K30" s="366"/>
      <c r="L30" s="366"/>
      <c r="M30" s="366"/>
      <c r="N30" s="366"/>
      <c r="O30" s="366"/>
      <c r="P30" s="133"/>
      <c r="Q30" s="133"/>
      <c r="R30" s="133"/>
      <c r="S30" s="136"/>
    </row>
    <row r="31" spans="2:19" ht="89.25" customHeight="1" thickBot="1" x14ac:dyDescent="0.4">
      <c r="B31" s="395"/>
      <c r="C31" s="396"/>
      <c r="D31" s="396"/>
      <c r="E31" s="396"/>
      <c r="F31" s="396"/>
      <c r="G31" s="396"/>
      <c r="H31" s="396"/>
      <c r="I31" s="396"/>
      <c r="J31" s="396"/>
      <c r="K31" s="396"/>
      <c r="L31" s="396"/>
      <c r="M31" s="396"/>
      <c r="N31" s="396"/>
      <c r="O31" s="396"/>
      <c r="P31" s="396"/>
      <c r="Q31" s="396"/>
      <c r="R31" s="396"/>
      <c r="S31" s="397"/>
    </row>
    <row r="32" spans="2:19" ht="17.25" customHeight="1" x14ac:dyDescent="0.35">
      <c r="B32" s="110"/>
      <c r="C32" s="110"/>
      <c r="D32" s="110"/>
      <c r="E32" s="110"/>
      <c r="F32" s="110"/>
      <c r="G32" s="110"/>
      <c r="H32" s="110"/>
      <c r="I32" s="110"/>
      <c r="J32" s="110"/>
      <c r="K32" s="110"/>
      <c r="L32" s="110"/>
      <c r="M32" s="110"/>
      <c r="N32" s="110"/>
      <c r="O32" s="110"/>
      <c r="P32" s="110"/>
      <c r="Q32" s="110"/>
      <c r="R32" s="110"/>
      <c r="S32" s="110"/>
    </row>
    <row r="33" spans="2:19" ht="15" thickBot="1" x14ac:dyDescent="0.4"/>
    <row r="34" spans="2:19" x14ac:dyDescent="0.35">
      <c r="B34" s="127"/>
      <c r="C34" s="128"/>
      <c r="D34" s="128"/>
      <c r="E34" s="128"/>
      <c r="F34" s="128"/>
      <c r="G34" s="128"/>
      <c r="H34" s="128"/>
      <c r="I34" s="128"/>
      <c r="J34" s="128"/>
      <c r="K34" s="128"/>
      <c r="L34" s="128"/>
      <c r="M34" s="128"/>
      <c r="N34" s="128"/>
      <c r="O34" s="128"/>
      <c r="P34" s="128"/>
      <c r="Q34" s="128"/>
      <c r="R34" s="128"/>
      <c r="S34" s="129"/>
    </row>
    <row r="35" spans="2:19" x14ac:dyDescent="0.35">
      <c r="B35" s="130"/>
      <c r="C35" s="131"/>
      <c r="D35" s="131"/>
      <c r="E35" s="131"/>
      <c r="F35" s="131"/>
      <c r="G35" s="131"/>
      <c r="H35" s="131"/>
      <c r="I35" s="131"/>
      <c r="J35" s="131"/>
      <c r="K35" s="131"/>
      <c r="L35" s="131"/>
      <c r="M35" s="131"/>
      <c r="N35" s="131"/>
      <c r="O35" s="131"/>
      <c r="P35" s="131"/>
      <c r="Q35" s="131"/>
      <c r="R35" s="131"/>
      <c r="S35" s="132"/>
    </row>
    <row r="36" spans="2:19" ht="18" x14ac:dyDescent="0.35">
      <c r="B36" s="389" t="s">
        <v>49</v>
      </c>
      <c r="C36" s="390"/>
      <c r="D36" s="390"/>
      <c r="E36" s="390"/>
      <c r="F36" s="390"/>
      <c r="G36" s="390"/>
      <c r="H36" s="390"/>
      <c r="I36" s="390"/>
      <c r="J36" s="390"/>
      <c r="K36" s="390"/>
      <c r="L36" s="390"/>
      <c r="M36" s="390"/>
      <c r="N36" s="390"/>
      <c r="O36" s="390"/>
      <c r="P36" s="390"/>
      <c r="Q36" s="390"/>
      <c r="R36" s="390"/>
      <c r="S36" s="391"/>
    </row>
    <row r="37" spans="2:19" x14ac:dyDescent="0.35">
      <c r="B37" s="373"/>
      <c r="C37" s="374"/>
      <c r="D37" s="374"/>
      <c r="E37" s="374"/>
      <c r="F37" s="374"/>
      <c r="G37" s="374"/>
      <c r="H37" s="374"/>
      <c r="I37" s="374"/>
      <c r="J37" s="374"/>
      <c r="K37" s="374"/>
      <c r="L37" s="374"/>
      <c r="M37" s="374"/>
      <c r="N37" s="374"/>
      <c r="O37" s="374"/>
      <c r="P37" s="374"/>
      <c r="Q37" s="374"/>
      <c r="R37" s="374"/>
      <c r="S37" s="375"/>
    </row>
    <row r="38" spans="2:19" x14ac:dyDescent="0.35">
      <c r="B38" s="392" t="str">
        <f>"Lieferant: "&amp;'Supplier questionnaire'!D12</f>
        <v xml:space="preserve">Lieferant: </v>
      </c>
      <c r="C38" s="393"/>
      <c r="D38" s="393"/>
      <c r="E38" s="393"/>
      <c r="F38" s="393"/>
      <c r="G38" s="393"/>
      <c r="H38" s="393"/>
      <c r="I38" s="393"/>
      <c r="J38" s="393"/>
      <c r="K38" s="393"/>
      <c r="L38" s="393"/>
      <c r="M38" s="393"/>
      <c r="N38" s="393"/>
      <c r="O38" s="393"/>
      <c r="P38" s="393"/>
      <c r="Q38" s="393"/>
      <c r="R38" s="393"/>
      <c r="S38" s="394"/>
    </row>
    <row r="39" spans="2:19" x14ac:dyDescent="0.35">
      <c r="B39" s="373"/>
      <c r="C39" s="374"/>
      <c r="D39" s="374"/>
      <c r="E39" s="374"/>
      <c r="F39" s="374"/>
      <c r="G39" s="374"/>
      <c r="H39" s="374"/>
      <c r="I39" s="374"/>
      <c r="J39" s="374"/>
      <c r="K39" s="374"/>
      <c r="L39" s="374"/>
      <c r="M39" s="374"/>
      <c r="N39" s="374"/>
      <c r="O39" s="374"/>
      <c r="P39" s="374"/>
      <c r="Q39" s="374"/>
      <c r="R39" s="374"/>
      <c r="S39" s="375"/>
    </row>
    <row r="40" spans="2:19" ht="17.25" customHeight="1" x14ac:dyDescent="0.35">
      <c r="B40" s="373"/>
      <c r="C40" s="374"/>
      <c r="D40" s="374"/>
      <c r="E40" s="374"/>
      <c r="F40" s="374"/>
      <c r="G40" s="374"/>
      <c r="H40" s="374"/>
      <c r="I40" s="374"/>
      <c r="J40" s="374"/>
      <c r="K40" s="374"/>
      <c r="L40" s="374"/>
      <c r="M40" s="374"/>
      <c r="N40" s="374"/>
      <c r="O40" s="374"/>
      <c r="P40" s="374"/>
      <c r="Q40" s="374"/>
      <c r="R40" s="374"/>
      <c r="S40" s="375"/>
    </row>
    <row r="41" spans="2:19" ht="17.25" customHeight="1" x14ac:dyDescent="0.35">
      <c r="B41" s="365" t="s">
        <v>76</v>
      </c>
      <c r="C41" s="366"/>
      <c r="D41" s="366"/>
      <c r="E41" s="366"/>
      <c r="F41" s="366"/>
      <c r="G41" s="366"/>
      <c r="H41" s="366"/>
      <c r="I41" s="366"/>
      <c r="J41" s="366"/>
      <c r="K41" s="366"/>
      <c r="L41" s="366"/>
      <c r="M41" s="366"/>
      <c r="N41" s="366"/>
      <c r="O41" s="366"/>
      <c r="P41" s="366"/>
      <c r="Q41" s="366"/>
      <c r="R41" s="366"/>
      <c r="S41" s="366"/>
    </row>
    <row r="42" spans="2:19" ht="17.25" customHeight="1" x14ac:dyDescent="0.35">
      <c r="B42" s="145"/>
      <c r="C42" s="135"/>
      <c r="D42" s="135"/>
      <c r="E42" s="135"/>
      <c r="F42" s="135"/>
      <c r="G42" s="135"/>
      <c r="H42" s="135"/>
      <c r="I42" s="135"/>
      <c r="J42" s="135"/>
      <c r="K42" s="135"/>
      <c r="L42" s="135"/>
      <c r="M42" s="135"/>
      <c r="N42" s="410" t="s">
        <v>61</v>
      </c>
      <c r="O42" s="410"/>
      <c r="P42" s="410"/>
      <c r="Q42" s="410"/>
      <c r="R42" s="410"/>
      <c r="S42" s="94"/>
    </row>
    <row r="43" spans="2:19" ht="15.75" customHeight="1" x14ac:dyDescent="0.35">
      <c r="B43" s="145"/>
      <c r="C43" s="135"/>
      <c r="D43" s="413" t="s">
        <v>70</v>
      </c>
      <c r="E43" s="93" t="s">
        <v>74</v>
      </c>
      <c r="F43" s="103" t="str">
        <f>IF(Hilfstabelle!$E$7=Hilfstabelle!E4,"X","")</f>
        <v/>
      </c>
      <c r="G43" s="104" t="str">
        <f>IF(Hilfstabelle!$E$7=Hilfstabelle!E3,"X","")</f>
        <v/>
      </c>
      <c r="H43" s="104" t="str">
        <f>IF(Hilfstabelle!$E$7=Hilfstabelle!F3,"X","")</f>
        <v/>
      </c>
      <c r="I43" s="104" t="str">
        <f>IF(Hilfstabelle!$E$7=Hilfstabelle!G3,"X","")</f>
        <v/>
      </c>
      <c r="J43" s="135"/>
      <c r="K43" s="135"/>
      <c r="L43" s="135"/>
      <c r="M43" s="135"/>
      <c r="N43" s="100" t="str">
        <f>IF(OR(F44="X",F45="X",G45="X"),"X","")</f>
        <v/>
      </c>
      <c r="O43" s="414" t="s">
        <v>77</v>
      </c>
      <c r="P43" s="415"/>
      <c r="Q43" s="101" t="s">
        <v>78</v>
      </c>
      <c r="R43" s="102"/>
      <c r="S43" s="94"/>
    </row>
    <row r="44" spans="2:19" ht="15.75" customHeight="1" x14ac:dyDescent="0.35">
      <c r="B44" s="145"/>
      <c r="C44" s="135"/>
      <c r="D44" s="413"/>
      <c r="E44" s="93" t="s">
        <v>73</v>
      </c>
      <c r="F44" s="105" t="str">
        <f>IF(Hilfstabelle!$E$7=Hilfstabelle!F5,"X","")</f>
        <v/>
      </c>
      <c r="G44" s="103" t="str">
        <f>IF(Hilfstabelle!$E$7=Hilfstabelle!F4,"X","")</f>
        <v/>
      </c>
      <c r="H44" s="103" t="str">
        <f>IF(Hilfstabelle!$E$7=Hilfstabelle!G4,"X","")</f>
        <v/>
      </c>
      <c r="I44" s="104" t="str">
        <f>IF(Hilfstabelle!$E$7=Hilfstabelle!H3,"X","")</f>
        <v/>
      </c>
      <c r="J44" s="135"/>
      <c r="K44" s="135"/>
      <c r="L44" s="135"/>
      <c r="M44" s="135"/>
      <c r="N44" s="95" t="str">
        <f>IF(OR(F43="X",G44="X",H44="X",H45="X",I45="X"),"X","")</f>
        <v/>
      </c>
      <c r="O44" s="406" t="s">
        <v>79</v>
      </c>
      <c r="P44" s="407"/>
      <c r="Q44" s="98" t="s">
        <v>80</v>
      </c>
      <c r="R44" s="97"/>
      <c r="S44" s="94"/>
    </row>
    <row r="45" spans="2:19" ht="15.75" customHeight="1" x14ac:dyDescent="0.35">
      <c r="B45" s="145"/>
      <c r="C45" s="135"/>
      <c r="D45" s="413"/>
      <c r="E45" s="93" t="s">
        <v>72</v>
      </c>
      <c r="F45" s="105" t="str">
        <f>IF(Hilfstabelle!$E$7=Hilfstabelle!E5,"X","")</f>
        <v/>
      </c>
      <c r="G45" s="105" t="str">
        <f>IF(Hilfstabelle!$E$7=Hilfstabelle!G5,"X","")</f>
        <v/>
      </c>
      <c r="H45" s="120" t="str">
        <f>IF(Hilfstabelle!$E$7=Hilfstabelle!H5,"X","")</f>
        <v/>
      </c>
      <c r="I45" s="103" t="str">
        <f>IF(Hilfstabelle!$E$7=Hilfstabelle!H4,"X","")</f>
        <v/>
      </c>
      <c r="J45" s="135"/>
      <c r="K45" s="135"/>
      <c r="L45" s="135"/>
      <c r="M45" s="135"/>
      <c r="N45" s="95" t="str">
        <f>IF(OR(G43="X",H43="X",I43="X",I44="X"),"X","")</f>
        <v/>
      </c>
      <c r="O45" s="408" t="s">
        <v>81</v>
      </c>
      <c r="P45" s="409"/>
      <c r="Q45" s="99" t="s">
        <v>80</v>
      </c>
      <c r="R45" s="96"/>
      <c r="S45" s="94"/>
    </row>
    <row r="46" spans="2:19" ht="17.25" customHeight="1" x14ac:dyDescent="0.35">
      <c r="B46" s="145"/>
      <c r="C46" s="135"/>
      <c r="D46" s="135"/>
      <c r="E46" s="116"/>
      <c r="F46" s="92">
        <v>1</v>
      </c>
      <c r="G46" s="92">
        <v>2</v>
      </c>
      <c r="H46" s="92">
        <v>3</v>
      </c>
      <c r="I46" s="92">
        <v>4</v>
      </c>
      <c r="J46" s="135"/>
      <c r="K46" s="135"/>
      <c r="L46" s="135"/>
      <c r="M46" s="135"/>
      <c r="N46" s="135"/>
      <c r="O46" s="135"/>
      <c r="P46" s="135"/>
      <c r="Q46" s="135"/>
      <c r="R46" s="135"/>
      <c r="S46" s="146"/>
    </row>
    <row r="47" spans="2:19" ht="17.25" customHeight="1" x14ac:dyDescent="0.35">
      <c r="B47" s="145"/>
      <c r="C47" s="135"/>
      <c r="D47" s="135"/>
      <c r="E47" s="135"/>
      <c r="F47" s="388" t="s">
        <v>69</v>
      </c>
      <c r="G47" s="388"/>
      <c r="H47" s="388"/>
      <c r="I47" s="388"/>
      <c r="J47" s="135"/>
      <c r="K47" s="135"/>
      <c r="L47" s="135"/>
      <c r="M47" s="135"/>
      <c r="N47" s="135"/>
      <c r="O47" s="135"/>
      <c r="P47" s="135"/>
      <c r="Q47" s="135"/>
      <c r="R47" s="135"/>
      <c r="S47" s="146"/>
    </row>
    <row r="48" spans="2:19" ht="17.25" customHeight="1" x14ac:dyDescent="0.35">
      <c r="B48" s="376" t="s">
        <v>99</v>
      </c>
      <c r="C48" s="385"/>
      <c r="D48" s="385"/>
      <c r="E48" s="385"/>
      <c r="F48" s="385"/>
      <c r="G48" s="385"/>
      <c r="H48" s="385"/>
      <c r="I48" s="385"/>
      <c r="J48" s="385"/>
      <c r="K48" s="385"/>
      <c r="L48" s="385"/>
      <c r="M48" s="385"/>
      <c r="N48" s="385"/>
      <c r="O48" s="385"/>
      <c r="P48" s="385"/>
      <c r="Q48" s="385"/>
      <c r="R48" s="385"/>
      <c r="S48" s="386"/>
    </row>
    <row r="49" spans="1:19" ht="17.25" customHeight="1" x14ac:dyDescent="0.35">
      <c r="B49" s="387"/>
      <c r="C49" s="385"/>
      <c r="D49" s="385"/>
      <c r="E49" s="385"/>
      <c r="F49" s="385"/>
      <c r="G49" s="385"/>
      <c r="H49" s="385"/>
      <c r="I49" s="385"/>
      <c r="J49" s="385"/>
      <c r="K49" s="385"/>
      <c r="L49" s="385"/>
      <c r="M49" s="385"/>
      <c r="N49" s="385"/>
      <c r="O49" s="385"/>
      <c r="P49" s="385"/>
      <c r="Q49" s="385"/>
      <c r="R49" s="385"/>
      <c r="S49" s="386"/>
    </row>
    <row r="50" spans="1:19" ht="17.25" customHeight="1" x14ac:dyDescent="0.35">
      <c r="B50" s="147"/>
      <c r="C50" s="137"/>
      <c r="D50" s="137"/>
      <c r="E50" s="137"/>
      <c r="F50" s="137"/>
      <c r="G50" s="137"/>
      <c r="H50" s="137"/>
      <c r="I50" s="137"/>
      <c r="J50" s="137"/>
      <c r="K50" s="137"/>
      <c r="L50" s="137"/>
      <c r="M50" s="137"/>
      <c r="N50" s="137"/>
      <c r="O50" s="137"/>
      <c r="P50" s="137"/>
      <c r="Q50" s="137"/>
      <c r="R50" s="137"/>
      <c r="S50" s="138"/>
    </row>
    <row r="51" spans="1:19" x14ac:dyDescent="0.35">
      <c r="B51" s="365" t="s">
        <v>60</v>
      </c>
      <c r="C51" s="366"/>
      <c r="D51" s="366"/>
      <c r="E51" s="366"/>
      <c r="F51" s="366"/>
      <c r="G51" s="366"/>
      <c r="H51" s="366"/>
      <c r="I51" s="366"/>
      <c r="J51" s="366"/>
      <c r="K51" s="366"/>
      <c r="L51" s="366"/>
      <c r="M51" s="366"/>
      <c r="N51" s="366"/>
      <c r="O51" s="366"/>
      <c r="P51" s="366"/>
      <c r="Q51" s="366"/>
      <c r="R51" s="87" t="s">
        <v>54</v>
      </c>
      <c r="S51" s="136"/>
    </row>
    <row r="52" spans="1:19" ht="81.75" customHeight="1" x14ac:dyDescent="0.35">
      <c r="B52" s="376"/>
      <c r="C52" s="369"/>
      <c r="D52" s="369"/>
      <c r="E52" s="369"/>
      <c r="F52" s="369"/>
      <c r="G52" s="369"/>
      <c r="H52" s="369"/>
      <c r="I52" s="369"/>
      <c r="J52" s="369"/>
      <c r="K52" s="369"/>
      <c r="L52" s="369"/>
      <c r="M52" s="369"/>
      <c r="N52" s="369"/>
      <c r="O52" s="369"/>
      <c r="P52" s="369"/>
      <c r="Q52" s="369"/>
      <c r="R52" s="112"/>
      <c r="S52" s="111"/>
    </row>
    <row r="53" spans="1:19" x14ac:dyDescent="0.35">
      <c r="B53" s="149"/>
      <c r="C53" s="142"/>
      <c r="D53" s="142"/>
      <c r="E53" s="142"/>
      <c r="F53" s="142"/>
      <c r="G53" s="142"/>
      <c r="H53" s="142"/>
      <c r="I53" s="142"/>
      <c r="J53" s="142"/>
      <c r="K53" s="142"/>
      <c r="L53" s="142"/>
      <c r="M53" s="142"/>
      <c r="N53" s="142"/>
      <c r="O53" s="142"/>
      <c r="P53" s="142"/>
      <c r="Q53" s="142"/>
      <c r="R53" s="148"/>
      <c r="S53" s="150"/>
    </row>
    <row r="54" spans="1:19" x14ac:dyDescent="0.35">
      <c r="B54" s="86" t="s">
        <v>67</v>
      </c>
      <c r="C54" s="133"/>
      <c r="D54" s="133"/>
      <c r="E54" s="133"/>
      <c r="F54" s="133"/>
      <c r="G54" s="133"/>
      <c r="H54" s="133"/>
      <c r="I54" s="133"/>
      <c r="J54" s="133"/>
      <c r="K54" s="133"/>
      <c r="L54" s="133"/>
      <c r="M54" s="133"/>
      <c r="N54" s="133"/>
      <c r="O54" s="133"/>
      <c r="P54" s="133"/>
      <c r="Q54" s="133"/>
      <c r="R54" s="133"/>
      <c r="S54" s="136"/>
    </row>
    <row r="55" spans="1:19" ht="70.5" customHeight="1" x14ac:dyDescent="0.35">
      <c r="A55" s="192" t="s">
        <v>258</v>
      </c>
      <c r="B55" s="377"/>
      <c r="C55" s="378"/>
      <c r="D55" s="378"/>
      <c r="E55" s="378"/>
      <c r="F55" s="378"/>
      <c r="G55" s="378"/>
      <c r="H55" s="378"/>
      <c r="I55" s="378"/>
      <c r="J55" s="378"/>
      <c r="K55" s="378"/>
      <c r="L55" s="378"/>
      <c r="M55" s="378"/>
      <c r="N55" s="378"/>
      <c r="O55" s="378"/>
      <c r="P55" s="378"/>
      <c r="Q55" s="378"/>
      <c r="R55" s="378"/>
      <c r="S55" s="379"/>
    </row>
    <row r="56" spans="1:19" x14ac:dyDescent="0.35">
      <c r="A56" s="192"/>
      <c r="B56" s="383" t="s">
        <v>59</v>
      </c>
      <c r="C56" s="384"/>
      <c r="D56" s="384"/>
      <c r="E56" s="384"/>
      <c r="F56" s="384"/>
      <c r="G56" s="384"/>
      <c r="H56" s="384"/>
      <c r="I56" s="384"/>
      <c r="J56" s="384"/>
      <c r="K56" s="384"/>
      <c r="L56" s="384"/>
      <c r="M56" s="384"/>
      <c r="N56" s="384"/>
      <c r="O56" s="384"/>
      <c r="P56" s="131"/>
      <c r="Q56" s="131"/>
      <c r="R56" s="131"/>
      <c r="S56" s="132"/>
    </row>
    <row r="57" spans="1:19" x14ac:dyDescent="0.35">
      <c r="A57" s="192"/>
      <c r="B57" s="380"/>
      <c r="C57" s="381"/>
      <c r="D57" s="381"/>
      <c r="E57" s="381"/>
      <c r="F57" s="381"/>
      <c r="G57" s="381"/>
      <c r="H57" s="381"/>
      <c r="I57" s="381"/>
      <c r="J57" s="381"/>
      <c r="K57" s="381"/>
      <c r="L57" s="381"/>
      <c r="M57" s="381"/>
      <c r="N57" s="381"/>
      <c r="O57" s="381"/>
      <c r="P57" s="131"/>
      <c r="Q57" s="131"/>
      <c r="R57" s="131"/>
      <c r="S57" s="132"/>
    </row>
    <row r="58" spans="1:19" ht="21" customHeight="1" x14ac:dyDescent="0.35">
      <c r="A58" s="192"/>
      <c r="B58" s="114" t="s">
        <v>101</v>
      </c>
      <c r="C58" s="151"/>
      <c r="D58" s="151"/>
      <c r="E58" s="151"/>
      <c r="F58" s="151"/>
      <c r="G58" s="151"/>
      <c r="H58" s="151"/>
      <c r="I58" s="151"/>
      <c r="J58" s="151"/>
      <c r="K58" s="151"/>
      <c r="L58" s="151"/>
      <c r="M58" s="151"/>
      <c r="N58" s="151"/>
      <c r="O58" s="151"/>
      <c r="P58" s="152" t="s">
        <v>55</v>
      </c>
      <c r="Q58" s="152" t="s">
        <v>58</v>
      </c>
      <c r="R58" s="152"/>
      <c r="S58" s="155"/>
    </row>
    <row r="59" spans="1:19" ht="15" thickBot="1" x14ac:dyDescent="0.4">
      <c r="B59" s="153"/>
      <c r="C59" s="154"/>
      <c r="D59" s="154"/>
      <c r="E59" s="154"/>
      <c r="F59" s="154"/>
      <c r="G59" s="154"/>
      <c r="H59" s="154"/>
      <c r="I59" s="154"/>
      <c r="J59" s="154"/>
      <c r="K59" s="154"/>
      <c r="L59" s="154"/>
      <c r="M59" s="154"/>
      <c r="N59" s="154"/>
      <c r="O59" s="154"/>
      <c r="P59" s="156"/>
      <c r="Q59" s="156"/>
      <c r="R59" s="156"/>
      <c r="S59" s="157"/>
    </row>
  </sheetData>
  <sheetProtection selectLockedCells="1"/>
  <mergeCells count="49">
    <mergeCell ref="B29:S29"/>
    <mergeCell ref="O44:P44"/>
    <mergeCell ref="O45:P45"/>
    <mergeCell ref="N42:R42"/>
    <mergeCell ref="B24:N24"/>
    <mergeCell ref="D43:D45"/>
    <mergeCell ref="B36:S36"/>
    <mergeCell ref="B37:S37"/>
    <mergeCell ref="B38:S38"/>
    <mergeCell ref="B39:S39"/>
    <mergeCell ref="B40:S40"/>
    <mergeCell ref="O43:P43"/>
    <mergeCell ref="B4:S4"/>
    <mergeCell ref="B5:S5"/>
    <mergeCell ref="B7:S7"/>
    <mergeCell ref="B6:S6"/>
    <mergeCell ref="B52:Q52"/>
    <mergeCell ref="B31:S31"/>
    <mergeCell ref="B9:O9"/>
    <mergeCell ref="B17:N17"/>
    <mergeCell ref="B18:N18"/>
    <mergeCell ref="B19:N19"/>
    <mergeCell ref="B20:N20"/>
    <mergeCell ref="B25:N25"/>
    <mergeCell ref="B26:N26"/>
    <mergeCell ref="B27:N27"/>
    <mergeCell ref="B28:N28"/>
    <mergeCell ref="B30:O30"/>
    <mergeCell ref="B56:O56"/>
    <mergeCell ref="B48:S49"/>
    <mergeCell ref="B41:S41"/>
    <mergeCell ref="B51:Q51"/>
    <mergeCell ref="F47:I47"/>
    <mergeCell ref="A55:A58"/>
    <mergeCell ref="B13:O13"/>
    <mergeCell ref="B16:O16"/>
    <mergeCell ref="B8:E8"/>
    <mergeCell ref="P9:R9"/>
    <mergeCell ref="P17:S17"/>
    <mergeCell ref="P18:S18"/>
    <mergeCell ref="B21:N21"/>
    <mergeCell ref="B22:S22"/>
    <mergeCell ref="B14:S14"/>
    <mergeCell ref="B15:S15"/>
    <mergeCell ref="B55:S55"/>
    <mergeCell ref="B57:O57"/>
    <mergeCell ref="B23:S23"/>
    <mergeCell ref="B12:S12"/>
    <mergeCell ref="B10:S10"/>
  </mergeCells>
  <conditionalFormatting sqref="N43">
    <cfRule type="containsText" dxfId="9" priority="4" operator="containsText" text="X">
      <formula>NOT(ISERROR(SEARCH("X",N43)))</formula>
    </cfRule>
  </conditionalFormatting>
  <conditionalFormatting sqref="N44">
    <cfRule type="containsText" dxfId="8" priority="3" operator="containsText" text="X">
      <formula>NOT(ISERROR(SEARCH("X",N44)))</formula>
    </cfRule>
  </conditionalFormatting>
  <conditionalFormatting sqref="N45">
    <cfRule type="containsText" dxfId="7" priority="2" operator="containsText" text="X">
      <formula>NOT(ISERROR(SEARCH("X",N45)))</formula>
    </cfRule>
  </conditionalFormatting>
  <conditionalFormatting sqref="P11">
    <cfRule type="containsText" dxfId="6" priority="5" operator="containsText" text="C">
      <formula>NOT(ISERROR(SEARCH("C",P11)))</formula>
    </cfRule>
    <cfRule type="containsText" dxfId="5" priority="6" operator="containsText" text="B">
      <formula>NOT(ISERROR(SEARCH("B",P11)))</formula>
    </cfRule>
    <cfRule type="containsText" dxfId="4" priority="7" operator="containsText" text="A">
      <formula>NOT(ISERROR(SEARCH("A",P11)))</formula>
    </cfRule>
    <cfRule type="colorScale" priority="8">
      <colorScale>
        <cfvo type="min"/>
        <cfvo type="max"/>
        <color rgb="FFFF7128"/>
        <color rgb="FFFFEF9C"/>
      </colorScale>
    </cfRule>
    <cfRule type="cellIs" dxfId="3" priority="9" operator="between">
      <formula>-29</formula>
      <formula>8</formula>
    </cfRule>
    <cfRule type="cellIs" dxfId="2" priority="10" operator="between">
      <formula>9</formula>
      <formula>18</formula>
    </cfRule>
    <cfRule type="cellIs" dxfId="1" priority="11" operator="between">
      <formula>19</formula>
      <formula>29</formula>
    </cfRule>
  </conditionalFormatting>
  <printOptions horizontalCentered="1"/>
  <pageMargins left="0.19685039370078741" right="0.19685039370078741" top="0.39370078740157483" bottom="0.39370078740157483" header="0.31496062992125984" footer="0.31496062992125984"/>
  <pageSetup paperSize="9" fitToHeight="0" orientation="portrait"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16</xdr:col>
                    <xdr:colOff>266700</xdr:colOff>
                    <xdr:row>57</xdr:row>
                    <xdr:rowOff>76200</xdr:rowOff>
                  </from>
                  <to>
                    <xdr:col>16</xdr:col>
                    <xdr:colOff>450850</xdr:colOff>
                    <xdr:row>57</xdr:row>
                    <xdr:rowOff>260350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15</xdr:col>
                    <xdr:colOff>127000</xdr:colOff>
                    <xdr:row>57</xdr:row>
                    <xdr:rowOff>76200</xdr:rowOff>
                  </from>
                  <to>
                    <xdr:col>15</xdr:col>
                    <xdr:colOff>304800</xdr:colOff>
                    <xdr:row>57</xdr:row>
                    <xdr:rowOff>260350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13</xdr:col>
                    <xdr:colOff>203200</xdr:colOff>
                    <xdr:row>16</xdr:row>
                    <xdr:rowOff>0</xdr:rowOff>
                  </from>
                  <to>
                    <xdr:col>14</xdr:col>
                    <xdr:colOff>165100</xdr:colOff>
                    <xdr:row>16</xdr:row>
                    <xdr:rowOff>184150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13</xdr:col>
                    <xdr:colOff>203200</xdr:colOff>
                    <xdr:row>17</xdr:row>
                    <xdr:rowOff>0</xdr:rowOff>
                  </from>
                  <to>
                    <xdr:col>14</xdr:col>
                    <xdr:colOff>165100</xdr:colOff>
                    <xdr:row>17</xdr:row>
                    <xdr:rowOff>184150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13</xdr:col>
                    <xdr:colOff>203200</xdr:colOff>
                    <xdr:row>18</xdr:row>
                    <xdr:rowOff>0</xdr:rowOff>
                  </from>
                  <to>
                    <xdr:col>14</xdr:col>
                    <xdr:colOff>165100</xdr:colOff>
                    <xdr:row>18</xdr:row>
                    <xdr:rowOff>184150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13</xdr:col>
                    <xdr:colOff>203200</xdr:colOff>
                    <xdr:row>19</xdr:row>
                    <xdr:rowOff>0</xdr:rowOff>
                  </from>
                  <to>
                    <xdr:col>14</xdr:col>
                    <xdr:colOff>165100</xdr:colOff>
                    <xdr:row>19</xdr:row>
                    <xdr:rowOff>184150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13</xdr:col>
                    <xdr:colOff>203200</xdr:colOff>
                    <xdr:row>20</xdr:row>
                    <xdr:rowOff>0</xdr:rowOff>
                  </from>
                  <to>
                    <xdr:col>14</xdr:col>
                    <xdr:colOff>165100</xdr:colOff>
                    <xdr:row>20</xdr:row>
                    <xdr:rowOff>184150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13</xdr:col>
                    <xdr:colOff>203200</xdr:colOff>
                    <xdr:row>23</xdr:row>
                    <xdr:rowOff>304800</xdr:rowOff>
                  </from>
                  <to>
                    <xdr:col>14</xdr:col>
                    <xdr:colOff>165100</xdr:colOff>
                    <xdr:row>24</xdr:row>
                    <xdr:rowOff>165100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13</xdr:col>
                    <xdr:colOff>203200</xdr:colOff>
                    <xdr:row>24</xdr:row>
                    <xdr:rowOff>184150</xdr:rowOff>
                  </from>
                  <to>
                    <xdr:col>14</xdr:col>
                    <xdr:colOff>165100</xdr:colOff>
                    <xdr:row>25</xdr:row>
                    <xdr:rowOff>171450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13</xdr:col>
                    <xdr:colOff>203200</xdr:colOff>
                    <xdr:row>25</xdr:row>
                    <xdr:rowOff>184150</xdr:rowOff>
                  </from>
                  <to>
                    <xdr:col>14</xdr:col>
                    <xdr:colOff>165100</xdr:colOff>
                    <xdr:row>26</xdr:row>
                    <xdr:rowOff>171450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13</xdr:col>
                    <xdr:colOff>203200</xdr:colOff>
                    <xdr:row>27</xdr:row>
                    <xdr:rowOff>0</xdr:rowOff>
                  </from>
                  <to>
                    <xdr:col>14</xdr:col>
                    <xdr:colOff>165100</xdr:colOff>
                    <xdr:row>27</xdr:row>
                    <xdr:rowOff>184150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6</xdr:col>
                    <xdr:colOff>184150</xdr:colOff>
                    <xdr:row>52</xdr:row>
                    <xdr:rowOff>184150</xdr:rowOff>
                  </from>
                  <to>
                    <xdr:col>7</xdr:col>
                    <xdr:colOff>146050</xdr:colOff>
                    <xdr:row>53</xdr:row>
                    <xdr:rowOff>165100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9</xdr:col>
                    <xdr:colOff>107950</xdr:colOff>
                    <xdr:row>52</xdr:row>
                    <xdr:rowOff>184150</xdr:rowOff>
                  </from>
                  <to>
                    <xdr:col>10</xdr:col>
                    <xdr:colOff>69850</xdr:colOff>
                    <xdr:row>53</xdr:row>
                    <xdr:rowOff>165100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80069E7D-56BD-4794-9287-92FBC91BEDDD}">
            <xm:f>Hilfstabelle!$E$7=OR("2C","3C","4C","4B")</xm:f>
            <x14:dxf>
              <fill>
                <patternFill>
                  <bgColor rgb="FFFF0000"/>
                </patternFill>
              </fill>
            </x14:dxf>
          </x14:cfRule>
          <xm:sqref>U25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H26"/>
  <sheetViews>
    <sheetView workbookViewId="0">
      <selection activeCell="E19" sqref="E19"/>
    </sheetView>
  </sheetViews>
  <sheetFormatPr baseColWidth="10" defaultRowHeight="14.5" x14ac:dyDescent="0.35"/>
  <cols>
    <col min="1" max="1" width="27" bestFit="1" customWidth="1"/>
  </cols>
  <sheetData>
    <row r="2" spans="1:8" x14ac:dyDescent="0.35">
      <c r="A2">
        <v>1</v>
      </c>
      <c r="D2" t="s">
        <v>97</v>
      </c>
    </row>
    <row r="3" spans="1:8" x14ac:dyDescent="0.35">
      <c r="A3" s="5" t="s">
        <v>50</v>
      </c>
      <c r="D3" s="109" t="s">
        <v>82</v>
      </c>
      <c r="E3" s="2" t="s">
        <v>84</v>
      </c>
      <c r="F3" s="2" t="s">
        <v>85</v>
      </c>
      <c r="G3" s="108" t="s">
        <v>83</v>
      </c>
      <c r="H3" s="108" t="s">
        <v>86</v>
      </c>
    </row>
    <row r="4" spans="1:8" x14ac:dyDescent="0.35">
      <c r="A4" s="116" t="s">
        <v>132</v>
      </c>
      <c r="D4" s="109" t="s">
        <v>87</v>
      </c>
      <c r="E4" s="2" t="s">
        <v>88</v>
      </c>
      <c r="F4" s="2" t="s">
        <v>89</v>
      </c>
      <c r="G4" s="108" t="s">
        <v>90</v>
      </c>
      <c r="H4" s="108" t="s">
        <v>91</v>
      </c>
    </row>
    <row r="5" spans="1:8" x14ac:dyDescent="0.35">
      <c r="A5" s="115" t="s">
        <v>112</v>
      </c>
      <c r="D5" s="109" t="s">
        <v>92</v>
      </c>
      <c r="E5" s="2" t="s">
        <v>93</v>
      </c>
      <c r="F5" s="2" t="s">
        <v>94</v>
      </c>
      <c r="G5" s="108" t="s">
        <v>95</v>
      </c>
      <c r="H5" s="108" t="s">
        <v>96</v>
      </c>
    </row>
    <row r="6" spans="1:8" x14ac:dyDescent="0.35">
      <c r="A6" s="115" t="s">
        <v>113</v>
      </c>
      <c r="D6" s="2"/>
      <c r="E6" s="2"/>
      <c r="F6" s="2"/>
      <c r="G6" s="2"/>
      <c r="H6" s="2"/>
    </row>
    <row r="7" spans="1:8" x14ac:dyDescent="0.35">
      <c r="A7" s="115" t="s">
        <v>114</v>
      </c>
      <c r="D7" s="109" t="s">
        <v>98</v>
      </c>
      <c r="E7" s="2" t="str">
        <f>Risikobetrachtung!Q24&amp;Risikobetrachtung!P11</f>
        <v>0C</v>
      </c>
      <c r="F7" s="2"/>
      <c r="G7" s="2"/>
      <c r="H7" s="2"/>
    </row>
    <row r="8" spans="1:8" x14ac:dyDescent="0.35">
      <c r="A8" s="115" t="s">
        <v>115</v>
      </c>
    </row>
    <row r="9" spans="1:8" x14ac:dyDescent="0.35">
      <c r="A9" s="115" t="s">
        <v>116</v>
      </c>
    </row>
    <row r="10" spans="1:8" x14ac:dyDescent="0.35">
      <c r="A10" s="115" t="s">
        <v>117</v>
      </c>
    </row>
    <row r="11" spans="1:8" x14ac:dyDescent="0.35">
      <c r="A11" s="115" t="s">
        <v>118</v>
      </c>
    </row>
    <row r="12" spans="1:8" x14ac:dyDescent="0.35">
      <c r="A12" s="115" t="s">
        <v>119</v>
      </c>
    </row>
    <row r="13" spans="1:8" x14ac:dyDescent="0.35">
      <c r="A13" s="115" t="s">
        <v>120</v>
      </c>
    </row>
    <row r="14" spans="1:8" x14ac:dyDescent="0.35">
      <c r="A14" s="115" t="s">
        <v>121</v>
      </c>
    </row>
    <row r="15" spans="1:8" x14ac:dyDescent="0.35">
      <c r="A15" s="115" t="s">
        <v>122</v>
      </c>
    </row>
    <row r="16" spans="1:8" x14ac:dyDescent="0.35">
      <c r="A16" s="115" t="s">
        <v>123</v>
      </c>
    </row>
    <row r="17" spans="1:2" x14ac:dyDescent="0.35">
      <c r="A17" s="115" t="s">
        <v>124</v>
      </c>
    </row>
    <row r="18" spans="1:2" x14ac:dyDescent="0.35">
      <c r="A18" s="115" t="s">
        <v>125</v>
      </c>
    </row>
    <row r="19" spans="1:2" x14ac:dyDescent="0.35">
      <c r="A19" s="115" t="s">
        <v>126</v>
      </c>
    </row>
    <row r="20" spans="1:2" x14ac:dyDescent="0.35">
      <c r="A20" s="115" t="s">
        <v>127</v>
      </c>
      <c r="B20" s="13"/>
    </row>
    <row r="21" spans="1:2" x14ac:dyDescent="0.35">
      <c r="A21" s="115" t="s">
        <v>4</v>
      </c>
    </row>
    <row r="22" spans="1:2" x14ac:dyDescent="0.35">
      <c r="A22" s="115" t="s">
        <v>128</v>
      </c>
    </row>
    <row r="23" spans="1:2" x14ac:dyDescent="0.35">
      <c r="A23" s="115" t="s">
        <v>129</v>
      </c>
    </row>
    <row r="24" spans="1:2" x14ac:dyDescent="0.35">
      <c r="A24" s="115" t="s">
        <v>5</v>
      </c>
    </row>
    <row r="25" spans="1:2" x14ac:dyDescent="0.35">
      <c r="A25" s="115" t="s">
        <v>130</v>
      </c>
    </row>
    <row r="26" spans="1:2" x14ac:dyDescent="0.35">
      <c r="A26" s="115" t="s">
        <v>131</v>
      </c>
    </row>
  </sheetData>
  <sheetProtection selectLockedCells="1"/>
  <pageMargins left="0.7" right="0.7" top="0.78740157499999996" bottom="0.78740157499999996"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A2" sqref="A2"/>
    </sheetView>
  </sheetViews>
  <sheetFormatPr baseColWidth="10" defaultRowHeight="14.5" x14ac:dyDescent="0.35"/>
  <sheetData>
    <row r="1" spans="1:1" x14ac:dyDescent="0.35">
      <c r="A1" t="s">
        <v>75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18</vt:i4>
      </vt:variant>
    </vt:vector>
  </HeadingPairs>
  <TitlesOfParts>
    <vt:vector size="23" baseType="lpstr">
      <vt:lpstr>Auswertung</vt:lpstr>
      <vt:lpstr>Supplier questionnaire</vt:lpstr>
      <vt:lpstr>Risikobetrachtung</vt:lpstr>
      <vt:lpstr>Hilfstabelle</vt:lpstr>
      <vt:lpstr>PID</vt:lpstr>
      <vt:lpstr>Bereich1</vt:lpstr>
      <vt:lpstr>Bereich2</vt:lpstr>
      <vt:lpstr>Bereich3</vt:lpstr>
      <vt:lpstr>BlockA</vt:lpstr>
      <vt:lpstr>BlockB</vt:lpstr>
      <vt:lpstr>BlockC</vt:lpstr>
      <vt:lpstr>'Supplier questionnaire'!Druckbereich</vt:lpstr>
      <vt:lpstr>'Supplier questionnaire'!Drucktitel</vt:lpstr>
      <vt:lpstr>'Supplier questionnaire'!Kontrollkästchen10</vt:lpstr>
      <vt:lpstr>'Supplier questionnaire'!Kontrollkästchen11</vt:lpstr>
      <vt:lpstr>'Supplier questionnaire'!Kontrollkästchen6</vt:lpstr>
      <vt:lpstr>'Supplier questionnaire'!Kontrollkästchen7</vt:lpstr>
      <vt:lpstr>'Supplier questionnaire'!Kontrollkästchen8</vt:lpstr>
      <vt:lpstr>Punkte</vt:lpstr>
      <vt:lpstr>Risikobetrachtung!Teile</vt:lpstr>
      <vt:lpstr>Teile</vt:lpstr>
      <vt:lpstr>'Supplier questionnaire'!Text1</vt:lpstr>
      <vt:lpstr>'Supplier questionnaire'!Text2</vt:lpstr>
    </vt:vector>
  </TitlesOfParts>
  <Company>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Zeug, Michaela</dc:creator>
  <cp:lastModifiedBy>FREIBERGER, Laura, BCP</cp:lastModifiedBy>
  <cp:lastPrinted>2025-03-13T10:46:30Z</cp:lastPrinted>
  <dcterms:created xsi:type="dcterms:W3CDTF">2018-09-07T04:15:52Z</dcterms:created>
  <dcterms:modified xsi:type="dcterms:W3CDTF">2026-03-17T06:22:40Z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